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/>
  </bookViews>
  <sheets>
    <sheet name="№1" sheetId="16" r:id="rId1"/>
    <sheet name="№4" sheetId="3" r:id="rId2"/>
    <sheet name="№ 6" sheetId="8" r:id="rId3"/>
    <sheet name="№5" sheetId="9" r:id="rId4"/>
    <sheet name="№7" sheetId="10" r:id="rId5"/>
    <sheet name="№8" sheetId="11" r:id="rId6"/>
    <sheet name="№9" sheetId="12" r:id="rId7"/>
    <sheet name="№10" sheetId="13" r:id="rId8"/>
    <sheet name="№11" sheetId="14" r:id="rId9"/>
    <sheet name="№12" sheetId="15" r:id="rId10"/>
  </sheets>
  <definedNames>
    <definedName name="_xlnm._FilterDatabase" localSheetId="7" hidden="1">№10!$B$1:$F$143</definedName>
  </definedNames>
  <calcPr calcId="124519"/>
</workbook>
</file>

<file path=xl/calcChain.xml><?xml version="1.0" encoding="utf-8"?>
<calcChain xmlns="http://schemas.openxmlformats.org/spreadsheetml/2006/main">
  <c r="D21" i="16"/>
  <c r="F19"/>
  <c r="F18" s="1"/>
  <c r="F17" s="1"/>
  <c r="E19"/>
  <c r="E18"/>
  <c r="E17" s="1"/>
  <c r="F15"/>
  <c r="E15"/>
  <c r="D15"/>
  <c r="D13"/>
  <c r="F12"/>
  <c r="E12"/>
  <c r="D12"/>
  <c r="F143" i="13"/>
  <c r="F50"/>
  <c r="D36" i="9"/>
  <c r="F145" i="8"/>
  <c r="F95"/>
  <c r="F110"/>
  <c r="F8"/>
  <c r="C39" i="3"/>
  <c r="E130" i="14"/>
  <c r="F135" i="12"/>
  <c r="E135"/>
  <c r="F66"/>
  <c r="E66"/>
  <c r="F67" i="8"/>
  <c r="E26" i="3"/>
  <c r="D26"/>
  <c r="C26"/>
  <c r="D17" i="9"/>
  <c r="F82" i="14"/>
  <c r="E82"/>
  <c r="F119"/>
  <c r="E119"/>
  <c r="E133" i="12"/>
  <c r="E131"/>
  <c r="E129"/>
  <c r="E128"/>
  <c r="F133"/>
  <c r="F131"/>
  <c r="F129"/>
  <c r="F128"/>
  <c r="E117"/>
  <c r="E116"/>
  <c r="E115"/>
  <c r="E113"/>
  <c r="E112"/>
  <c r="E109"/>
  <c r="E108"/>
  <c r="F117"/>
  <c r="F116"/>
  <c r="F115"/>
  <c r="F113"/>
  <c r="F112"/>
  <c r="F106"/>
  <c r="F105"/>
  <c r="F109"/>
  <c r="F108"/>
  <c r="E101"/>
  <c r="E100"/>
  <c r="E98"/>
  <c r="E97"/>
  <c r="E95"/>
  <c r="E94"/>
  <c r="F101"/>
  <c r="F100"/>
  <c r="F98"/>
  <c r="F97"/>
  <c r="F95"/>
  <c r="F94"/>
  <c r="F93"/>
  <c r="E91"/>
  <c r="E90"/>
  <c r="E88"/>
  <c r="E87"/>
  <c r="E85"/>
  <c r="E84"/>
  <c r="E82"/>
  <c r="E81"/>
  <c r="F91"/>
  <c r="F90"/>
  <c r="F88"/>
  <c r="F87"/>
  <c r="F85"/>
  <c r="F84"/>
  <c r="F82"/>
  <c r="F81"/>
  <c r="F80"/>
  <c r="F79"/>
  <c r="F78"/>
  <c r="F73"/>
  <c r="H79" i="10"/>
  <c r="G79"/>
  <c r="H105"/>
  <c r="G105"/>
  <c r="H125"/>
  <c r="H126"/>
  <c r="G126"/>
  <c r="G125"/>
  <c r="D11" i="3"/>
  <c r="F11" i="14"/>
  <c r="F10"/>
  <c r="F15"/>
  <c r="F28"/>
  <c r="F45"/>
  <c r="F44"/>
  <c r="F50"/>
  <c r="F49"/>
  <c r="F56"/>
  <c r="F55"/>
  <c r="F54"/>
  <c r="F53"/>
  <c r="F60"/>
  <c r="F59"/>
  <c r="F58"/>
  <c r="F48"/>
  <c r="F65"/>
  <c r="F64"/>
  <c r="F63"/>
  <c r="F80"/>
  <c r="F87"/>
  <c r="F83"/>
  <c r="F97"/>
  <c r="F96"/>
  <c r="F106"/>
  <c r="F105"/>
  <c r="F104"/>
  <c r="F115"/>
  <c r="F114"/>
  <c r="F123"/>
  <c r="E123"/>
  <c r="E115"/>
  <c r="E114"/>
  <c r="E106"/>
  <c r="E105"/>
  <c r="E104"/>
  <c r="E97"/>
  <c r="E96"/>
  <c r="E87"/>
  <c r="E83"/>
  <c r="E80"/>
  <c r="E65"/>
  <c r="E64"/>
  <c r="E63"/>
  <c r="E60"/>
  <c r="E59"/>
  <c r="E58"/>
  <c r="E48"/>
  <c r="E56"/>
  <c r="E55"/>
  <c r="E54"/>
  <c r="E53"/>
  <c r="E50"/>
  <c r="E45"/>
  <c r="E44"/>
  <c r="E28"/>
  <c r="E15"/>
  <c r="E11"/>
  <c r="E10"/>
  <c r="F10" i="13"/>
  <c r="F9"/>
  <c r="F14"/>
  <c r="F13"/>
  <c r="F18"/>
  <c r="F23"/>
  <c r="F22"/>
  <c r="F34"/>
  <c r="F29"/>
  <c r="F28"/>
  <c r="F54"/>
  <c r="F53"/>
  <c r="F52"/>
  <c r="F51"/>
  <c r="F58"/>
  <c r="F57"/>
  <c r="F56"/>
  <c r="F62"/>
  <c r="F61"/>
  <c r="F70"/>
  <c r="F69"/>
  <c r="F68"/>
  <c r="F76"/>
  <c r="F75"/>
  <c r="F84"/>
  <c r="F83"/>
  <c r="F82"/>
  <c r="F94"/>
  <c r="F93"/>
  <c r="F92"/>
  <c r="F91"/>
  <c r="F98"/>
  <c r="F109"/>
  <c r="F108"/>
  <c r="F115"/>
  <c r="F138"/>
  <c r="F137"/>
  <c r="F130"/>
  <c r="E124" i="12"/>
  <c r="F72"/>
  <c r="F70"/>
  <c r="F67"/>
  <c r="F61"/>
  <c r="F47"/>
  <c r="E47"/>
  <c r="F45"/>
  <c r="E45"/>
  <c r="E44"/>
  <c r="E43"/>
  <c r="E42"/>
  <c r="F44"/>
  <c r="F43"/>
  <c r="F42"/>
  <c r="F40"/>
  <c r="F39"/>
  <c r="F38"/>
  <c r="F37"/>
  <c r="E40"/>
  <c r="E39"/>
  <c r="E38"/>
  <c r="E37"/>
  <c r="F34"/>
  <c r="F33"/>
  <c r="F32"/>
  <c r="F31"/>
  <c r="E34"/>
  <c r="E33"/>
  <c r="E32"/>
  <c r="E31"/>
  <c r="F29"/>
  <c r="E29"/>
  <c r="E26"/>
  <c r="F24"/>
  <c r="F23"/>
  <c r="E24"/>
  <c r="E23"/>
  <c r="F21"/>
  <c r="F20"/>
  <c r="F19"/>
  <c r="F18"/>
  <c r="F17"/>
  <c r="E21"/>
  <c r="E20"/>
  <c r="E19"/>
  <c r="E18"/>
  <c r="E17"/>
  <c r="F15"/>
  <c r="F14"/>
  <c r="F13"/>
  <c r="E15"/>
  <c r="E14"/>
  <c r="E13"/>
  <c r="F142" i="11"/>
  <c r="F140"/>
  <c r="F131"/>
  <c r="F123"/>
  <c r="F122"/>
  <c r="F121"/>
  <c r="F109"/>
  <c r="F117"/>
  <c r="F116"/>
  <c r="F113"/>
  <c r="F112"/>
  <c r="F111"/>
  <c r="F103"/>
  <c r="F102"/>
  <c r="F96"/>
  <c r="F95"/>
  <c r="F93"/>
  <c r="F92"/>
  <c r="F90"/>
  <c r="F89"/>
  <c r="F87"/>
  <c r="F86"/>
  <c r="F85"/>
  <c r="F84"/>
  <c r="F83"/>
  <c r="F148"/>
  <c r="F80"/>
  <c r="F69"/>
  <c r="F61"/>
  <c r="F60"/>
  <c r="F64"/>
  <c r="F63"/>
  <c r="F48"/>
  <c r="F46"/>
  <c r="F43"/>
  <c r="F41"/>
  <c r="F40"/>
  <c r="F39"/>
  <c r="F36"/>
  <c r="F35"/>
  <c r="F34"/>
  <c r="F33"/>
  <c r="F32"/>
  <c r="F28"/>
  <c r="F23"/>
  <c r="F22"/>
  <c r="F20"/>
  <c r="F18"/>
  <c r="F17"/>
  <c r="F16"/>
  <c r="F14"/>
  <c r="F13"/>
  <c r="F12"/>
  <c r="H14" i="10"/>
  <c r="H13"/>
  <c r="H12"/>
  <c r="H20"/>
  <c r="H23"/>
  <c r="H22"/>
  <c r="H28"/>
  <c r="H34"/>
  <c r="H33"/>
  <c r="H32"/>
  <c r="H40"/>
  <c r="H39"/>
  <c r="H38"/>
  <c r="H37"/>
  <c r="H45"/>
  <c r="H47"/>
  <c r="H59"/>
  <c r="H58"/>
  <c r="H136"/>
  <c r="H62"/>
  <c r="H61"/>
  <c r="H65"/>
  <c r="H64"/>
  <c r="H68"/>
  <c r="H67"/>
  <c r="H71"/>
  <c r="H70"/>
  <c r="H73"/>
  <c r="H78"/>
  <c r="H77"/>
  <c r="H76"/>
  <c r="H81"/>
  <c r="H80"/>
  <c r="H84"/>
  <c r="H83"/>
  <c r="H87"/>
  <c r="H86"/>
  <c r="H90"/>
  <c r="H89"/>
  <c r="H95"/>
  <c r="H94"/>
  <c r="H98"/>
  <c r="H97"/>
  <c r="H101"/>
  <c r="H100"/>
  <c r="H108"/>
  <c r="H107"/>
  <c r="H106"/>
  <c r="H112"/>
  <c r="H111"/>
  <c r="H116"/>
  <c r="H115"/>
  <c r="H114"/>
  <c r="H129"/>
  <c r="H128"/>
  <c r="H127"/>
  <c r="H133"/>
  <c r="G133"/>
  <c r="G131"/>
  <c r="G129"/>
  <c r="G128"/>
  <c r="G127"/>
  <c r="G116"/>
  <c r="G115"/>
  <c r="G114"/>
  <c r="G112"/>
  <c r="G111"/>
  <c r="G108"/>
  <c r="G107"/>
  <c r="G101"/>
  <c r="G100"/>
  <c r="G98"/>
  <c r="G97"/>
  <c r="G95"/>
  <c r="G94"/>
  <c r="G90"/>
  <c r="G89"/>
  <c r="G87"/>
  <c r="G86"/>
  <c r="G84"/>
  <c r="G83"/>
  <c r="G81"/>
  <c r="G80"/>
  <c r="G78"/>
  <c r="G77"/>
  <c r="G76"/>
  <c r="G73"/>
  <c r="G71"/>
  <c r="G70"/>
  <c r="G68"/>
  <c r="G67"/>
  <c r="G65"/>
  <c r="G64"/>
  <c r="G62"/>
  <c r="G61"/>
  <c r="G59"/>
  <c r="G58"/>
  <c r="G136"/>
  <c r="G47"/>
  <c r="G45"/>
  <c r="G40"/>
  <c r="G39"/>
  <c r="G38"/>
  <c r="G37"/>
  <c r="G34"/>
  <c r="G33"/>
  <c r="G32"/>
  <c r="G31"/>
  <c r="G28"/>
  <c r="G25"/>
  <c r="G23"/>
  <c r="G22"/>
  <c r="G20"/>
  <c r="G19"/>
  <c r="G18"/>
  <c r="G17"/>
  <c r="G16"/>
  <c r="G14"/>
  <c r="G13"/>
  <c r="G12"/>
  <c r="F73" i="8"/>
  <c r="F51"/>
  <c r="F50"/>
  <c r="F54"/>
  <c r="F53"/>
  <c r="F57"/>
  <c r="F56"/>
  <c r="F62"/>
  <c r="F61"/>
  <c r="F79"/>
  <c r="F83"/>
  <c r="F82"/>
  <c r="F86"/>
  <c r="F85"/>
  <c r="F89"/>
  <c r="F88"/>
  <c r="F92"/>
  <c r="F91"/>
  <c r="F97"/>
  <c r="F96"/>
  <c r="F100"/>
  <c r="F99"/>
  <c r="F103"/>
  <c r="F102"/>
  <c r="F113"/>
  <c r="F112"/>
  <c r="F111"/>
  <c r="F109"/>
  <c r="F108"/>
  <c r="F117"/>
  <c r="F116"/>
  <c r="F121"/>
  <c r="F120"/>
  <c r="F119"/>
  <c r="F140"/>
  <c r="F139"/>
  <c r="F40"/>
  <c r="F39"/>
  <c r="F37"/>
  <c r="F35"/>
  <c r="F34"/>
  <c r="F33"/>
  <c r="F32"/>
  <c r="F31"/>
  <c r="F29"/>
  <c r="F28"/>
  <c r="F27"/>
  <c r="F26"/>
  <c r="F25"/>
  <c r="F22"/>
  <c r="F16"/>
  <c r="F15"/>
  <c r="F14"/>
  <c r="F11"/>
  <c r="F10"/>
  <c r="E24" i="9"/>
  <c r="F24"/>
  <c r="E21"/>
  <c r="F21"/>
  <c r="D21"/>
  <c r="E17"/>
  <c r="F17"/>
  <c r="F36"/>
  <c r="E8"/>
  <c r="F8"/>
  <c r="D8"/>
  <c r="E10" i="3"/>
  <c r="E82"/>
  <c r="D10"/>
  <c r="D82"/>
  <c r="E11"/>
  <c r="C11"/>
  <c r="E39"/>
  <c r="E35"/>
  <c r="D39"/>
  <c r="D35"/>
  <c r="C35"/>
  <c r="C82"/>
  <c r="F26" i="12"/>
  <c r="E36" i="9"/>
  <c r="G124" i="10"/>
  <c r="G104"/>
  <c r="G103"/>
  <c r="G30"/>
  <c r="H31"/>
  <c r="H30"/>
  <c r="H25"/>
  <c r="H19"/>
  <c r="H18"/>
  <c r="H17"/>
  <c r="H16"/>
  <c r="H44"/>
  <c r="H43"/>
  <c r="H42"/>
  <c r="G93"/>
  <c r="G92"/>
  <c r="G44"/>
  <c r="G43"/>
  <c r="G42"/>
  <c r="G36"/>
  <c r="H93"/>
  <c r="H92"/>
  <c r="G10"/>
  <c r="G11"/>
  <c r="H124"/>
  <c r="H104"/>
  <c r="H103"/>
  <c r="H11"/>
  <c r="H10"/>
  <c r="H36"/>
  <c r="H9"/>
  <c r="G9"/>
  <c r="F45" i="11"/>
  <c r="E93" i="12"/>
  <c r="F36"/>
  <c r="E126"/>
  <c r="E127"/>
  <c r="F126"/>
  <c r="F127"/>
  <c r="F125"/>
  <c r="F124"/>
  <c r="E106"/>
  <c r="E36"/>
  <c r="E80"/>
  <c r="E79"/>
  <c r="E78"/>
  <c r="F77"/>
  <c r="F104"/>
  <c r="E11"/>
  <c r="E10"/>
  <c r="E12"/>
  <c r="F12"/>
  <c r="E77"/>
  <c r="F97" i="13"/>
  <c r="F106"/>
  <c r="F105"/>
  <c r="E121" i="14"/>
  <c r="F121"/>
  <c r="E49"/>
  <c r="F115" i="8"/>
  <c r="F94"/>
  <c r="F78"/>
  <c r="F10" i="12"/>
  <c r="C10" i="3"/>
  <c r="F10" i="11"/>
  <c r="F9"/>
  <c r="F11"/>
  <c r="F74" i="13"/>
  <c r="F67"/>
  <c r="F8"/>
  <c r="F49" i="8"/>
</calcChain>
</file>

<file path=xl/sharedStrings.xml><?xml version="1.0" encoding="utf-8"?>
<sst xmlns="http://schemas.openxmlformats.org/spreadsheetml/2006/main" count="3123" uniqueCount="603">
  <si>
    <t>классификации</t>
  </si>
  <si>
    <t>182 1 06 00000 00 0000 110</t>
  </si>
  <si>
    <t>Код бюджетной классификации</t>
  </si>
  <si>
    <t>Сумма</t>
  </si>
  <si>
    <t xml:space="preserve">Наименование кодов экономической </t>
  </si>
  <si>
    <t>Налог на доходы физических лиц</t>
  </si>
  <si>
    <t>182 1 01 02040 01 1000 110</t>
  </si>
  <si>
    <t>Налоги на имущество</t>
  </si>
  <si>
    <t>Земельный налог</t>
  </si>
  <si>
    <t>0103</t>
  </si>
  <si>
    <t>0104</t>
  </si>
  <si>
    <t>Резервный фонд</t>
  </si>
  <si>
    <t>0801</t>
  </si>
  <si>
    <t xml:space="preserve">                                                        </t>
  </si>
  <si>
    <t>Вид</t>
  </si>
  <si>
    <t>Единый сельскохозяйственный налог</t>
  </si>
  <si>
    <t xml:space="preserve">                                                                                                                                                          Приложение № 4</t>
  </si>
  <si>
    <t>182 1 01 02000 10 0000 110</t>
  </si>
  <si>
    <t>Налоги  на совокупный доход</t>
  </si>
  <si>
    <t>0503</t>
  </si>
  <si>
    <t>182 1 05 00000 00 0000 0000</t>
  </si>
  <si>
    <t>Наименование главных  распорядителей</t>
  </si>
  <si>
    <t>и наименование показателей бюд.классификации</t>
  </si>
  <si>
    <t>Раздел</t>
  </si>
  <si>
    <t>подраздел</t>
  </si>
  <si>
    <t xml:space="preserve">Целевая </t>
  </si>
  <si>
    <t>статья</t>
  </si>
  <si>
    <t>расходов</t>
  </si>
  <si>
    <t>0412</t>
  </si>
  <si>
    <t>182 1 01 02010 01 1000 110</t>
  </si>
  <si>
    <t xml:space="preserve">182 1 01 02030 01 1000 110 </t>
  </si>
  <si>
    <t>182 1 05 03000 01 1000 110</t>
  </si>
  <si>
    <t>182 1 06 06023 10 1000 110</t>
  </si>
  <si>
    <t>182 1 06 06013 10 1000 110</t>
  </si>
  <si>
    <t>Другие вопросы в области национальной экономики</t>
  </si>
  <si>
    <t>0102</t>
  </si>
  <si>
    <t>0500</t>
  </si>
  <si>
    <t>0100</t>
  </si>
  <si>
    <t>ведомства</t>
  </si>
  <si>
    <t>182 1 06 06000 10 1000 110</t>
  </si>
  <si>
    <t>018 2 02  01001 10 0099 151</t>
  </si>
  <si>
    <t>182 1 06 01030 10  1000 110</t>
  </si>
  <si>
    <t xml:space="preserve">Земельный налог, взимаемый по ставкам  установ- </t>
  </si>
  <si>
    <t>ленным подпунктом 2 пункта 1 статьи 394 НК РФ</t>
  </si>
  <si>
    <t xml:space="preserve">Доходы , получаемые в виде арендной платы за  </t>
  </si>
  <si>
    <t xml:space="preserve">зем.участки  гос. собственность  на которые </t>
  </si>
  <si>
    <t>не разграничена и которые  расположены  в гра-</t>
  </si>
  <si>
    <t xml:space="preserve">ницах поселений, а также средства от продажи </t>
  </si>
  <si>
    <t>права  на заключение договоров аренды зем.уч-в</t>
  </si>
  <si>
    <t>бюджетной системы Российской Федерации</t>
  </si>
  <si>
    <t>018 2 02  00000 00 0000 151</t>
  </si>
  <si>
    <t xml:space="preserve">ВСЕГО </t>
  </si>
  <si>
    <t xml:space="preserve">018 1 11 07015 10 0000 120 </t>
  </si>
  <si>
    <t>Доходы от перечисления части прибыли , остающей-</t>
  </si>
  <si>
    <t xml:space="preserve">ся после уплаты налогов и иных обязательных пла- </t>
  </si>
  <si>
    <t>тежей  мун.унитар.-х предприятий, созд-х посел-ми</t>
  </si>
  <si>
    <t>018</t>
  </si>
  <si>
    <t xml:space="preserve"> ДОХОДЫ </t>
  </si>
  <si>
    <t xml:space="preserve">Субвенция  местным бюджетам на выполнение </t>
  </si>
  <si>
    <t>018 2 02  03024 10 0000 151</t>
  </si>
  <si>
    <t>Налог  на имущество физических лиц, взим-й по ставкам</t>
  </si>
  <si>
    <t>прим-м к объектам налогообложения, расположенным</t>
  </si>
  <si>
    <t>в границах поселений</t>
  </si>
  <si>
    <t>Безвозмездные поступления от других бюджетов</t>
  </si>
  <si>
    <t xml:space="preserve">Дотация  на выравнивание бюджетной обеспеченности </t>
  </si>
  <si>
    <t>018 1 16 18050 10 0000 140</t>
  </si>
  <si>
    <t>Денежные взыскания (штрафы) за нарушение бюджет-</t>
  </si>
  <si>
    <t>ного законодательства ( в части бюджетов поселений)</t>
  </si>
  <si>
    <t>182 1 01 02020 01 1000 110</t>
  </si>
  <si>
    <t>115 114 00000 10 0000 000</t>
  </si>
  <si>
    <t xml:space="preserve">Собственные доходы  (налоговые </t>
  </si>
  <si>
    <t>и неналоговые)</t>
  </si>
  <si>
    <t>2014 год</t>
  </si>
  <si>
    <t>1102</t>
  </si>
  <si>
    <t>0113</t>
  </si>
  <si>
    <t>0111</t>
  </si>
  <si>
    <t xml:space="preserve">Налог на доходы физических лиц, с доходов, источником </t>
  </si>
  <si>
    <t>182 1 01 02010 01 2000 110</t>
  </si>
  <si>
    <t xml:space="preserve">которых является налоговый агент, за исключением </t>
  </si>
  <si>
    <t>182 1 01 02010 01 3000 110</t>
  </si>
  <si>
    <t xml:space="preserve">Налог на доходы физ.лиц  с доходов, полученных от </t>
  </si>
  <si>
    <t>182 1 01 02020 01 2000 110</t>
  </si>
  <si>
    <t xml:space="preserve">осуществления  деятельности физическими лицами, </t>
  </si>
  <si>
    <t>182 1 01 02020 01 3000 110</t>
  </si>
  <si>
    <t xml:space="preserve">зарегистрированными в качестве И.П., нотариусов, </t>
  </si>
  <si>
    <t>занимающихся частной практикой , адвокатов и др.лиц.</t>
  </si>
  <si>
    <t>Налог на доходы физических лиц,  с доходов, получен-</t>
  </si>
  <si>
    <t xml:space="preserve">182 1 01 02030 01 2000 110 </t>
  </si>
  <si>
    <t xml:space="preserve">ных физическими лицами в соответствии со статьей </t>
  </si>
  <si>
    <t xml:space="preserve">182 1 01 02030 01 3000 110 </t>
  </si>
  <si>
    <t xml:space="preserve">228 НК Рф </t>
  </si>
  <si>
    <t>Налог на доходы физических лиц,  ввиде фиксирован-</t>
  </si>
  <si>
    <t>182 1 01 02040 01 2000 110</t>
  </si>
  <si>
    <t xml:space="preserve">ных авансовых платежей, полученных физ .лицами , </t>
  </si>
  <si>
    <t>182 1 01 02040 01 3000 110</t>
  </si>
  <si>
    <t>182 105 03010 01 1000 110</t>
  </si>
  <si>
    <t>182 1 06 06013 10 2000 110</t>
  </si>
  <si>
    <t>182 1 06 06013 10 3000 110</t>
  </si>
  <si>
    <t>182 1 06 06023 10 2000 110</t>
  </si>
  <si>
    <t>Доходы от использования имущества.</t>
  </si>
  <si>
    <t>115 1 11 05013 10 0000 120</t>
  </si>
  <si>
    <t xml:space="preserve">018 1 11 09045 10 0000 120 </t>
  </si>
  <si>
    <t>Прочие поступления от использования  имущества,</t>
  </si>
  <si>
    <t>находящегося в собственности поселения</t>
  </si>
  <si>
    <t xml:space="preserve">Доходы от продажи материальных и нематериальных </t>
  </si>
  <si>
    <t xml:space="preserve"> активов</t>
  </si>
  <si>
    <t>115 1 14 06013  10 0000 430</t>
  </si>
  <si>
    <t>Доходы от продажи земельных участков, государственная</t>
  </si>
  <si>
    <t>собственность на которые не разграничена и которые</t>
  </si>
  <si>
    <t>расположены в границах поселений</t>
  </si>
  <si>
    <t>018 2 02 04999 10 0000 151</t>
  </si>
  <si>
    <t>Прочие межбюджетные трансферты  бюджетам</t>
  </si>
  <si>
    <t>поселений</t>
  </si>
  <si>
    <t xml:space="preserve">Прочие межбюджетные трансферты бюджетам  </t>
  </si>
  <si>
    <t>поселений ( востановление  остатков прошлых лет К.Б)</t>
  </si>
  <si>
    <t>гос.полномочий по работе административной комиссии</t>
  </si>
  <si>
    <t xml:space="preserve">018 117 05050 10 0000 180  </t>
  </si>
  <si>
    <t>Прочие неналоговые доходы бюджетов поселений</t>
  </si>
  <si>
    <t xml:space="preserve">018 2 18 05010 10 0000 151  </t>
  </si>
  <si>
    <t xml:space="preserve">Доходы бюджета поселений от возврата ост-ов субсидий, </t>
  </si>
  <si>
    <t>субвенций и иных межбюджетных трансфертов, имею-</t>
  </si>
  <si>
    <t>щих целевое назначение, прошлых лет из бюд-та  района</t>
  </si>
  <si>
    <t xml:space="preserve">018 2 19 05000 10 0000 151  </t>
  </si>
  <si>
    <t>Возврат остатков субсидий, субвенций  и иных м.т.</t>
  </si>
  <si>
    <t>имеющих целевое назначение , из бюджетов поселений</t>
  </si>
  <si>
    <t>0409</t>
  </si>
  <si>
    <t xml:space="preserve">    Ведомственная структура расходов   бюджета  поселка  Березовка Березовского района Красноярского края на  </t>
  </si>
  <si>
    <t>2015 год</t>
  </si>
  <si>
    <t>2014</t>
  </si>
  <si>
    <t>2015</t>
  </si>
  <si>
    <t xml:space="preserve">являющихся иностранными гражданами ст.227.1.НК РФ </t>
  </si>
  <si>
    <t xml:space="preserve">доходов , в соответствии ст.227.1, 228 НК РФ  </t>
  </si>
  <si>
    <t>ВСЕГО ДОХОДЫ</t>
  </si>
  <si>
    <t xml:space="preserve">   Бюджета  поселка Березовка Березовского района  Красноярского края на 2014 год и плановый период 2015-2016 годы</t>
  </si>
  <si>
    <t>2016</t>
  </si>
  <si>
    <t>240</t>
  </si>
  <si>
    <t>8118021</t>
  </si>
  <si>
    <t>120</t>
  </si>
  <si>
    <t>110</t>
  </si>
  <si>
    <t>8510000</t>
  </si>
  <si>
    <t>8518023</t>
  </si>
  <si>
    <t>9118011</t>
  </si>
  <si>
    <t>ЖИЛИЩНО-КОММУНАЛЬНОЕ ХОЗЯЙСТВО</t>
  </si>
  <si>
    <t>Муниципальная программа " Культура поселка Березовка" на 2014-2016</t>
  </si>
  <si>
    <t>0800000</t>
  </si>
  <si>
    <t>0818063</t>
  </si>
  <si>
    <t>610</t>
  </si>
  <si>
    <t>0830000</t>
  </si>
  <si>
    <t>0838064</t>
  </si>
  <si>
    <t>1100</t>
  </si>
  <si>
    <t xml:space="preserve">Массовый спорт </t>
  </si>
  <si>
    <t>Муниципальная программа " Содействие развитию физической культуры, спорта, молодежной политики поселка Березовка" на 2014-2016 годы</t>
  </si>
  <si>
    <t>0900000</t>
  </si>
  <si>
    <t>620</t>
  </si>
  <si>
    <t xml:space="preserve">    Ведомственная структура расходов   бюджета  поселка  Березовка Березовского района Красноярского края  на 2014 год</t>
  </si>
  <si>
    <t xml:space="preserve">                                                                                      плановый период 2015-2016 годы.</t>
  </si>
  <si>
    <t>2016 год</t>
  </si>
  <si>
    <t xml:space="preserve">Муниципальная программа  " Повышение качества жизни и прочие мероприятия на территории поселка Березовка  на 2014-2016 годы </t>
  </si>
  <si>
    <t xml:space="preserve">  Подпрограмма   " Спортивная жизнь поселка Березовка" в рамках муниципальной программы Содействие развитию физической культуры, спорта, молодежной политики" поселка Березовка на 2014-2016 годы </t>
  </si>
  <si>
    <t xml:space="preserve">Функционирование высшего должностного лица поселка Березовка </t>
  </si>
  <si>
    <t xml:space="preserve">Функционирование законодательного органа поселка Березовка </t>
  </si>
  <si>
    <t>8110000</t>
  </si>
  <si>
    <t xml:space="preserve">Функционирование  администрации поселка Березовка </t>
  </si>
  <si>
    <t xml:space="preserve">Непрограммные расходы Администрации поселка Березовка   </t>
  </si>
  <si>
    <t xml:space="preserve">Другие государственные расходы </t>
  </si>
  <si>
    <t>9100000</t>
  </si>
  <si>
    <t>0700000</t>
  </si>
  <si>
    <t>0710000</t>
  </si>
  <si>
    <t>0720000</t>
  </si>
  <si>
    <t xml:space="preserve"> Спортивные мероприятия  в рамках муниципальной программы " Содействие развитию физической культуры, спорта, молодежной политики поселка Березовка" на 2014-2016 годы</t>
  </si>
  <si>
    <t>7100000,0</t>
  </si>
  <si>
    <t>1300000,0</t>
  </si>
  <si>
    <t>1158450,0</t>
  </si>
  <si>
    <t xml:space="preserve">Код </t>
  </si>
  <si>
    <t>Приложение №    5</t>
  </si>
  <si>
    <t xml:space="preserve">Раздел </t>
  </si>
  <si>
    <t xml:space="preserve">№ </t>
  </si>
  <si>
    <t>строки</t>
  </si>
  <si>
    <t>Распределение бюджетных ассигнований по разделам и подразделам бюджетной классификации расходов</t>
  </si>
  <si>
    <t xml:space="preserve">   Наименование показателя бюджетной классификации</t>
  </si>
  <si>
    <t>бюджетов Р.Ф.  на 2014 год и плановый  период 2015-2016 годов</t>
  </si>
  <si>
    <t>2015год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</si>
  <si>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</si>
  <si>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</si>
  <si>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</si>
  <si>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</si>
  <si>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</si>
  <si>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</si>
  <si>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</si>
  <si>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</si>
  <si>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</si>
  <si>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</si>
  <si>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</si>
  <si>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</si>
  <si>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</si>
  <si>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</si>
  <si>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18</t>
  </si>
  <si>
    <t>19</t>
  </si>
  <si>
    <t>20</t>
  </si>
  <si>
    <t xml:space="preserve">                                                                                                                                                      Приложение 7</t>
  </si>
  <si>
    <t xml:space="preserve">Подпрограмма " Дороги поселка Березовка " в рамках муниципальной программы " Повышение  качества жизни и прочие мероприятия  на территории поселка Березовка на 2014-2016 годы </t>
  </si>
  <si>
    <t xml:space="preserve">Дорожный фонд </t>
  </si>
  <si>
    <t>" О бюджете поселка Березовка на 2014 год и плановый период 2015-2016 годы"</t>
  </si>
  <si>
    <t>Распределение бюджетных ассигнований по разделам, подразделам, целевым статьям ( муниципальных программ поселка</t>
  </si>
  <si>
    <t>деятельности), группам и подгруппам видов расходов  бюджета поселка на 2014 год</t>
  </si>
  <si>
    <t>200</t>
  </si>
  <si>
    <t>100</t>
  </si>
  <si>
    <t xml:space="preserve">Подпрограмма " Сохранение культурного наследия" в рамках муниципальной программы  " Культура поселка Березовка " на 2014-2016 годы </t>
  </si>
  <si>
    <t>деятельности), группам и подгруппам видов расходов  бюджета поселка на 2015-2016 год</t>
  </si>
  <si>
    <t>600</t>
  </si>
  <si>
    <t>8518514</t>
  </si>
  <si>
    <t>8600000</t>
  </si>
  <si>
    <t>8610000</t>
  </si>
  <si>
    <t>0810000</t>
  </si>
  <si>
    <t>0910000</t>
  </si>
  <si>
    <t>0918062</t>
  </si>
  <si>
    <t>0505</t>
  </si>
  <si>
    <t xml:space="preserve">Подпрограмма " Благоустройство поселка Березовка" в рамках муниципальной программы " Повышение  качества жизни и прочие мероприятия  на территории поселка Березовка на 2014-2016 годы </t>
  </si>
  <si>
    <t xml:space="preserve">Безопасность дорожного движения </t>
  </si>
  <si>
    <t xml:space="preserve">Расходы по софинансированию </t>
  </si>
  <si>
    <t>0720001</t>
  </si>
  <si>
    <t>870</t>
  </si>
  <si>
    <t>0710005</t>
  </si>
  <si>
    <t>Мероприятия   в рамках подпрограммы  " Благоустройство поселка Березовка"  муниципальной программы Повышение качества жизни и прочие мероприятия на территории поселка Березовка"</t>
  </si>
  <si>
    <t>Мероприятия  поселка в рамках подпрограммы  " Дороги поселка Березовка" муниципальной программы Повышение качества жизни и прочие мероприятия на территоррии поселка на 2014-2016 годы</t>
  </si>
  <si>
    <t>Мероприятия в рамках муниципальной программы " Культура поселка Березовка " на 2014-2016 годы</t>
  </si>
  <si>
    <t>МЕРОПРИЯТИЯ  в рамках муниципальной программы " Содействие развитию физической культуры, спорта, молодежной политики поселка Березовка" на 2014-2016 годы</t>
  </si>
  <si>
    <t>1006</t>
  </si>
  <si>
    <t>8518025</t>
  </si>
  <si>
    <t xml:space="preserve">                                                   Приложение №  6    к  Решению Березовского поселкового Совета депутатов</t>
  </si>
  <si>
    <t>Дорожное хозяйство (дорожные фонды)</t>
  </si>
  <si>
    <t>Благоустройство</t>
  </si>
  <si>
    <t>Другие вопросы в области ЖКХ</t>
  </si>
  <si>
    <t>0400</t>
  </si>
  <si>
    <t>0800</t>
  </si>
  <si>
    <t>Социальное обеспечение населения</t>
  </si>
  <si>
    <t>1</t>
  </si>
  <si>
    <t>ОБЩЕГОСУДАРСТВЕННЫЕ РАСХОДЫ</t>
  </si>
  <si>
    <t>НАЦИОНАЛЬНАЯ ЭКОНОМИКА</t>
  </si>
  <si>
    <t>КУЛЬТУРА, КИНЕМАТОГРАФИЯ</t>
  </si>
  <si>
    <t>СОЦИАЛЬНАЯ ПОЛИТИКА</t>
  </si>
  <si>
    <t>ФИЗИЧЕСКАЯ КУЛЬТУРА И СПОРТ</t>
  </si>
  <si>
    <t>Культура</t>
  </si>
  <si>
    <t>Другие вопросы в области социальной политики</t>
  </si>
  <si>
    <t>ВСЕГО:</t>
  </si>
  <si>
    <t>8100000</t>
  </si>
  <si>
    <t>Непрограммные расходы Березовского поселкового Совета депутатов</t>
  </si>
  <si>
    <t>8500000</t>
  </si>
  <si>
    <t>руб</t>
  </si>
  <si>
    <t>9110000</t>
  </si>
  <si>
    <t>800</t>
  </si>
  <si>
    <t>Резервные средства</t>
  </si>
  <si>
    <t>Субвенция бюджету муниципального образования  на выполнение государственных полномочий по созданию и обеспечению деятельности административных комиссий</t>
  </si>
  <si>
    <t>Непрограммные расходы Муниципального казенного учреждения "Централизованная бухгалтерия муниципального образования поселок Березовка"</t>
  </si>
  <si>
    <t>Функционирование Муниципального казенного учреждения "Централизованная бухгалтерия муниципального образования поселок Березовка"</t>
  </si>
  <si>
    <t>Мероприятия по жилищно-коммунальному хозяйству   в рамках подпрограммы  " Благоустройство поселка Березовка"  муниципальной программы Повышение качества жизни и прочие мероприятия на территории поселка Березовка"</t>
  </si>
  <si>
    <t>Муниципальный жилой фонд</t>
  </si>
  <si>
    <t>Содержание сетей</t>
  </si>
  <si>
    <t>Прочее муниципальное имущество</t>
  </si>
  <si>
    <t>1000</t>
  </si>
  <si>
    <t>Передача полномочий по признагию граждан малоимущими в рамках непрограммных расходов Администрации поселка Березовка</t>
  </si>
  <si>
    <t>Распределение бюджетных ассигнований по целевым статьям ( муниципальных программ поселка</t>
  </si>
  <si>
    <t xml:space="preserve">Подпрограмма " Поддержка любительского народного творчества и организация досуга населения" в рамках муниципальной программы     " Культура поселка Березовка " на 2014-2016 годы </t>
  </si>
  <si>
    <t xml:space="preserve">Подпрограмма "  Поддержка любительского народного творчества и организация досуга населения" в рамках муниципальной программы     " Культура поселка Березовка " на 2014-2016 годы </t>
  </si>
  <si>
    <t>Непрограммые расходы Администрации поселка Березовка</t>
  </si>
  <si>
    <t>Передача полномочий по признанию граждан малоимущими в рамках непрограммных расходов Администрации поселка Березовка</t>
  </si>
  <si>
    <t xml:space="preserve">Высшее должностное лицо в рамках непрограммых расходов </t>
  </si>
  <si>
    <t xml:space="preserve">Председатель  Совета депутатов </t>
  </si>
  <si>
    <t>8118024</t>
  </si>
  <si>
    <t xml:space="preserve">Непрограммные расходы администрации    </t>
  </si>
  <si>
    <t xml:space="preserve">Функционирование администрации </t>
  </si>
  <si>
    <t xml:space="preserve">Руководство и управление  в сфере установленных решений органов государственной (муниципальной) власти </t>
  </si>
  <si>
    <t xml:space="preserve">Резервный фонд  </t>
  </si>
  <si>
    <t>8518011</t>
  </si>
  <si>
    <t>Функционирование администрации поселка Березовка</t>
  </si>
  <si>
    <t xml:space="preserve">Непрограммные расходы администрации поселка Березовка  </t>
  </si>
  <si>
    <t>0728003</t>
  </si>
  <si>
    <t>0728004</t>
  </si>
  <si>
    <t>0718001</t>
  </si>
  <si>
    <t>0718003</t>
  </si>
  <si>
    <t>0718004</t>
  </si>
  <si>
    <t>0718005</t>
  </si>
  <si>
    <t>0798001</t>
  </si>
  <si>
    <t>Мероприятия по жилищно-коммунальному хозяйству   в рамках   муниципальной программы Повышение качества жизни и прочие мероприятия на территории поселка Березовка"</t>
  </si>
  <si>
    <t>0798000</t>
  </si>
  <si>
    <t>0798003</t>
  </si>
  <si>
    <t>0798004</t>
  </si>
  <si>
    <t>0798005</t>
  </si>
  <si>
    <t>0890000</t>
  </si>
  <si>
    <t>0898001</t>
  </si>
  <si>
    <t>0998002</t>
  </si>
  <si>
    <t>9118514</t>
  </si>
  <si>
    <t>244</t>
  </si>
  <si>
    <t>121</t>
  </si>
  <si>
    <t>8618062</t>
  </si>
  <si>
    <t>111</t>
  </si>
  <si>
    <t>8110024</t>
  </si>
  <si>
    <t xml:space="preserve">Высшее должностное лицо </t>
  </si>
  <si>
    <t>Высшее должностное лицо</t>
  </si>
  <si>
    <t xml:space="preserve">Обеспечение деятельности (оказание услуг) подведомственных учреждений  </t>
  </si>
  <si>
    <t>0728001</t>
  </si>
  <si>
    <t>п/п Дороги поселка Березовка</t>
  </si>
  <si>
    <t xml:space="preserve">п/п Дороги поселка Березовка </t>
  </si>
  <si>
    <t>Ремонт и содержание дорог</t>
  </si>
  <si>
    <t>Расходы  на софинансирование</t>
  </si>
  <si>
    <t>Мероприятия по землеустройству, землепользов-ю , проектированию в рамках непрограммых расходов</t>
  </si>
  <si>
    <t>Мероприятияпо землеустройству, землепользованию, проектированию</t>
  </si>
  <si>
    <t xml:space="preserve">Расходы на освещение </t>
  </si>
  <si>
    <t>Подпрограмма  " Благоустройство поселка Березовка"  муниципальной программы Повышение качества жизни и прочие мероприятия на территории поселка Березовка"</t>
  </si>
  <si>
    <t xml:space="preserve">Расходы на озеленение </t>
  </si>
  <si>
    <t>Расходы на содержание мест захоронений</t>
  </si>
  <si>
    <t xml:space="preserve">МКУ ЦБМО п. Березовка </t>
  </si>
  <si>
    <t>0309</t>
  </si>
  <si>
    <t>0798018</t>
  </si>
  <si>
    <t xml:space="preserve">Мероприятия в области  охраны водных объектов </t>
  </si>
  <si>
    <t xml:space="preserve">Противопаводковые мероприятия </t>
  </si>
  <si>
    <t xml:space="preserve">Мероприятия по пожарной безопасности   </t>
  </si>
  <si>
    <t xml:space="preserve">Обеспечение первичных мер пожарной безопасности </t>
  </si>
  <si>
    <t>0310</t>
  </si>
  <si>
    <t xml:space="preserve">Расходы на прочее благоустройство </t>
  </si>
  <si>
    <t>Мероприятия  в области ЖКХ</t>
  </si>
  <si>
    <t xml:space="preserve">Содержание  муниципальных сетей </t>
  </si>
  <si>
    <t>Муниципальная программа " Культура поселка Березовка " на 2014-2016</t>
  </si>
  <si>
    <t>Обеспечение деятельности(оказание услуг) подведомственных учреждений (библиотека)</t>
  </si>
  <si>
    <t>Обеспечение деятельности(оказание услуг) подведомственных учреждений (ДК)</t>
  </si>
  <si>
    <t>Мероприятия в области культуры</t>
  </si>
  <si>
    <t>Обеспечение деятельности (оказание услуг) подведомственных учреждений   СЦ " Резерв"</t>
  </si>
  <si>
    <t xml:space="preserve"> Спортивные мероприятия  </t>
  </si>
  <si>
    <t xml:space="preserve">Мероприятия по реализации комплекса мероприятияй , обеспечивающих организацию трудового отряда </t>
  </si>
  <si>
    <t>0858001</t>
  </si>
  <si>
    <t xml:space="preserve">Председатель Совета депутатов </t>
  </si>
  <si>
    <t>Мероприятия в области охраны водных объектов</t>
  </si>
  <si>
    <t xml:space="preserve">Мероприятия по пожарной безопасности </t>
  </si>
  <si>
    <t>Мероприятия по землеустройству, землепользованию, проектированию</t>
  </si>
  <si>
    <t xml:space="preserve">Прочее муниципальное имущество </t>
  </si>
  <si>
    <t>Обеспечение деятельности ( оказание услуг) подведомственных учреждений  СЦ " Резерв"</t>
  </si>
  <si>
    <t>Обеспечение деятельности ( оказание услуг) подведомственных учреждений  (МКУ ЦБМО)</t>
  </si>
  <si>
    <t xml:space="preserve">Руководство и управление в сфере установленных функций органов государственной  (муниципальной) власти  </t>
  </si>
  <si>
    <t xml:space="preserve">Мероприятия по реализации комплекса мероприятий , обеспечивающих организацию трудового отряда </t>
  </si>
  <si>
    <t xml:space="preserve">Руководство и управление  в сфере установленных функций органов  государственной  (муниципальной) власти </t>
  </si>
  <si>
    <t xml:space="preserve">Резервный фонд </t>
  </si>
  <si>
    <t xml:space="preserve">Обеспечение деятельности ( оказание услуг) подведомственных учреждений </t>
  </si>
  <si>
    <t>Субвенция бюджетам муниципальных образований  на выполнение гос. полномочий  по созданию и обеспечению деятельности административных комиссий</t>
  </si>
  <si>
    <t>НАЦИОНАЛЬНАЯ БЕЗОПАСНОСТЬ И ПРАВООХРАНИТЕЛЬНАЯ ДЕЯТЕЛЬНОСТЬ</t>
  </si>
  <si>
    <t xml:space="preserve">Защита населения  и территории от последствий  ЧС природного и техногенного характера  </t>
  </si>
  <si>
    <t>0790000</t>
  </si>
  <si>
    <t xml:space="preserve">Подпрограмма " Дороги поселка Березовка " </t>
  </si>
  <si>
    <t xml:space="preserve">Мероприятие Безопасность дорожного движения </t>
  </si>
  <si>
    <t xml:space="preserve">расходы  по софинсированию </t>
  </si>
  <si>
    <t>Мероприятия  по землеустрйству, землепользованию, проектированию</t>
  </si>
  <si>
    <t xml:space="preserve">Подпрограмма " Благоустройство поселка Березовка"  на 2014-2016 годы </t>
  </si>
  <si>
    <t xml:space="preserve">Расходы на ОЗЕЛЕНЕНИЕ   </t>
  </si>
  <si>
    <t>Расходы на СОДЕРЖАНИЕ МЕСТ ЗАХОРОНЕНИЙ</t>
  </si>
  <si>
    <t xml:space="preserve">Расходы на ПРОЧЕЕ БЛАГОУСТРОЙСТВО   </t>
  </si>
  <si>
    <t xml:space="preserve">Мероприятия по жилищно-коммунальному хозяйству   </t>
  </si>
  <si>
    <t>0798002</t>
  </si>
  <si>
    <t xml:space="preserve">Подпрограмма " Сохранение культурного наследия" </t>
  </si>
  <si>
    <t>Обеспечение деятельности  ( оказание услуг) подведомственных учреждений  (библиотека)</t>
  </si>
  <si>
    <t xml:space="preserve">Подпрограмма " Поддержка любительского народного творчества и организация досуга населения" </t>
  </si>
  <si>
    <t>Обеспечение деятельности  ( оказание услуг) подведомственных учреждений  (ДК)</t>
  </si>
  <si>
    <t xml:space="preserve">Мероприятия в области культуры </t>
  </si>
  <si>
    <t xml:space="preserve">  Подпрограмма   " Спортивная жизнь поселка Березовка"  </t>
  </si>
  <si>
    <t xml:space="preserve">Обеспечение деятельности (оказание услуг) подведомственных учреждений  (СЦ " Резерв) </t>
  </si>
  <si>
    <t xml:space="preserve">МЕРОПРИЯТИЯ  в рамках муниципальной программы " </t>
  </si>
  <si>
    <t xml:space="preserve"> Мероприятия по реализации комплекса мероприятий , обеспечивающих организацию трудового отряда </t>
  </si>
  <si>
    <t xml:space="preserve">Спортивные мероприятия </t>
  </si>
  <si>
    <t>Обеспечение деятельности ( оказание услуг) подведомственных учреждений  (библиотека, ДК, мероприятия )</t>
  </si>
  <si>
    <t xml:space="preserve">Спортивные мероприятия  </t>
  </si>
  <si>
    <t xml:space="preserve">Функционирование  местных администраций </t>
  </si>
  <si>
    <t xml:space="preserve">Функционирование администрации поселка Березовка </t>
  </si>
  <si>
    <t xml:space="preserve">Руководство и управление в сфере установленных функций органов государственной       ( муниципальной ) власти </t>
  </si>
  <si>
    <t xml:space="preserve">Резервный фонд  Администрации поселка Березовка </t>
  </si>
  <si>
    <t>Резервный  фонд</t>
  </si>
  <si>
    <t xml:space="preserve">МКУ  " Централизованная бухгалтерия м.о.п.Березовка"  </t>
  </si>
  <si>
    <t>Обеспечение деятельности ( оказание услуг) подведомственных учреждений</t>
  </si>
  <si>
    <t xml:space="preserve">Национальная безопасность и правоохранительная деятельность </t>
  </si>
  <si>
    <t>Мероприятия по гражданской обороне и чрезвычайным ситуациям</t>
  </si>
  <si>
    <t xml:space="preserve">Мероприятия по обеспечению пожарной безопасности </t>
  </si>
  <si>
    <t xml:space="preserve">Ремонт и содержание дорог </t>
  </si>
  <si>
    <t>0728000</t>
  </si>
  <si>
    <t>Мероприятия  по землеустройству, землепользованию, проектированию</t>
  </si>
  <si>
    <t xml:space="preserve"> Дорожный  фонд </t>
  </si>
  <si>
    <t xml:space="preserve">Подпрограмма " Благоустройство поселка Березовка" </t>
  </si>
  <si>
    <t xml:space="preserve">Расходы на ОСВЕЩЕНИЕ </t>
  </si>
  <si>
    <t xml:space="preserve"> расходы  на озеленение </t>
  </si>
  <si>
    <t xml:space="preserve">Расходы на СОДЕРЖАНИЕ МЕСТ ЗАХОРОНЕНИЙ </t>
  </si>
  <si>
    <t xml:space="preserve">расходы на содержание мест захоронений </t>
  </si>
  <si>
    <t xml:space="preserve">расходы на прочее благоустройство   </t>
  </si>
  <si>
    <t xml:space="preserve">Муниципальные сети </t>
  </si>
  <si>
    <t>Подпрограмма " Сохранение культурного наследия"  ( библиотека)</t>
  </si>
  <si>
    <t>Подпрограмма " Поддержка любительского народного творчества и организация досуга населения"  ДК</t>
  </si>
  <si>
    <t xml:space="preserve">Обеспечение деятельности  (оказание услуг)подведомственных учреждений                      ( библиотека) </t>
  </si>
  <si>
    <t>Обеспечение деятельности  (оказание услуг)подведомственных учреждений  ( ДК)</t>
  </si>
  <si>
    <t xml:space="preserve">  Подпрограмма   " Спортивная жизнь поселка Березовка" </t>
  </si>
  <si>
    <t>Обеспечение деятельности (оказание услуг) подведомственных учреждений ( СЦ " Резерв")</t>
  </si>
  <si>
    <t xml:space="preserve">МЕРОПРИЯТИЯ  по реализации комплекса мероприятий , обеспечивающих организацию трудового отряда </t>
  </si>
  <si>
    <t>622</t>
  </si>
  <si>
    <t>621</t>
  </si>
  <si>
    <t>Руководство и управление в сфере установленных функций  органов государственной ( муниципальной) власти</t>
  </si>
  <si>
    <t>МКУ "Централизованная бухгалтерия муниципального образования поселок Березовка"</t>
  </si>
  <si>
    <t>НАЦИОНАЛЬНАЯ  БЕЗОПАСНОСТЬ И ПРАВООХРАНИТЕЛЬНАЯ ДЕЯТЕЛЬНОСТЬ</t>
  </si>
  <si>
    <t>10270000,0</t>
  </si>
  <si>
    <t>13229995,0</t>
  </si>
  <si>
    <t xml:space="preserve">Подпрограмма " Благоустройство поселка Березовка"  </t>
  </si>
  <si>
    <t xml:space="preserve">Расходы на содержание мест захоронений </t>
  </si>
  <si>
    <t>Ремонт  и содержание  дорог</t>
  </si>
  <si>
    <t>Мероприятия  Безопасность дорожного движения</t>
  </si>
  <si>
    <t xml:space="preserve">Обеспечение первичных мер пожарной безопасности  </t>
  </si>
  <si>
    <t>0300</t>
  </si>
  <si>
    <t xml:space="preserve">Защита населения и территории от последствий ЧС природного и техногенного характера  </t>
  </si>
  <si>
    <t>Обеспечение деятельности  ( оказание услуг) подведомственных учреждений ( библиотека)</t>
  </si>
  <si>
    <t>Обеспечение деятельности  ( оказание услуг) подведомственных учреждений ( ДК)</t>
  </si>
  <si>
    <t xml:space="preserve">Обеспечение деятельности (оказание услуг) подведомственных учреждений </t>
  </si>
  <si>
    <t>0850000</t>
  </si>
  <si>
    <t>0858000</t>
  </si>
  <si>
    <t>0998000</t>
  </si>
  <si>
    <t xml:space="preserve">Общегосударственные расходы </t>
  </si>
  <si>
    <t xml:space="preserve">Руководство и управление   в сфере установленных решений  органов государственной               ( муниципальной) власти </t>
  </si>
  <si>
    <t>Мероприятия по землеустройству и землепользованию и проектированию</t>
  </si>
  <si>
    <t>8518104</t>
  </si>
  <si>
    <t xml:space="preserve"> "Централизованная бухгалтерия муниципального образования поселок Березовка"</t>
  </si>
  <si>
    <t>8518000</t>
  </si>
  <si>
    <t>Обеспечение деятельности (оказание услуг) подведомственных учреждений СЦ " Резерв"</t>
  </si>
  <si>
    <t>Обеспечение деятельности (оказание услуг) подведомственных учреждений  СЦ " Резерв"</t>
  </si>
  <si>
    <t xml:space="preserve">" О   Бюджете  поселка Березовка на 2014 год и плановый 2015-2016 годы" </t>
  </si>
  <si>
    <t>расходы на обустройство пешеходных переходов</t>
  </si>
  <si>
    <t>0727000</t>
  </si>
  <si>
    <t>0727491</t>
  </si>
  <si>
    <t>0727492</t>
  </si>
  <si>
    <t>дорожный фонд</t>
  </si>
  <si>
    <t>0727508</t>
  </si>
  <si>
    <t>дорожный фонд ( к.б.)</t>
  </si>
  <si>
    <t>0727490</t>
  </si>
  <si>
    <r>
      <t xml:space="preserve">        "</t>
    </r>
    <r>
      <rPr>
        <i/>
        <sz val="10"/>
        <rFont val="Times New Roman"/>
        <family val="1"/>
        <charset val="204"/>
      </rPr>
      <t xml:space="preserve">О  внесении изменений в  Бюджет поселка Березовка на 2014 год и плановый период  2015-2016 годы" </t>
    </r>
  </si>
  <si>
    <t>16</t>
  </si>
  <si>
    <t>17</t>
  </si>
  <si>
    <t>21</t>
  </si>
  <si>
    <t>22</t>
  </si>
  <si>
    <t>23</t>
  </si>
  <si>
    <t>000 1 03 00000 00 0000 000</t>
  </si>
  <si>
    <t>Налоги на товары ( работы, услуги) реализуемые на территории Российской Федерации</t>
  </si>
  <si>
    <t>182 1 03 02 000 01 0000 110</t>
  </si>
  <si>
    <t xml:space="preserve">Акцизы по подакцизным товарам (продукции), производимым на территории Российской Федерации </t>
  </si>
  <si>
    <t>Доходы от уплаты акцизов на дизельное топливо, зачисляемые в консолидированные бюджеты  субъектов Российской Федерации</t>
  </si>
  <si>
    <t>182 1 03 02230 01 0000 110</t>
  </si>
  <si>
    <t>Доходы от уплаты акцизов на моторные масла  для дизельных и (или) карбюраторных  (инжекторных) двигателей, зачисляемые в консолидированные бюджеты  субъектов Российской Федерации</t>
  </si>
  <si>
    <t xml:space="preserve">182 1 03  02240 01 0000 110   </t>
  </si>
  <si>
    <t xml:space="preserve">182 1 03  02250 01 0000 110   </t>
  </si>
  <si>
    <t>Доходы от уплаты акцизов на автомобильный бензин , производимый на территории  Российской Федерации, зачисляемые в консолидированные бюджеты  субъектов Российской Федерации</t>
  </si>
  <si>
    <t xml:space="preserve">182 1 03  02260 01 0000 110   </t>
  </si>
  <si>
    <t>Доходы от уплаты акцизов на прямогонный бензин , производимый на территории  Российской Федерации, зачисляемые в консолидированные бюджеты  субъектов Российской Федерации</t>
  </si>
  <si>
    <t>182 1 06 06023 10 3000 110</t>
  </si>
  <si>
    <t>применяемый к объектам налогообложения, расположенным в границах поселения</t>
  </si>
  <si>
    <t xml:space="preserve">ленным подпунктом 1 пункта 1 статьи 394 НК РФ и </t>
  </si>
  <si>
    <t xml:space="preserve"> бюджетов поселений </t>
  </si>
  <si>
    <t>Содержание автомобильных дорог  общего пользования городских округов, гор.и сел.поселений</t>
  </si>
  <si>
    <t>0728022</t>
  </si>
  <si>
    <t>0728021</t>
  </si>
  <si>
    <t>расходы на приобретение и установку дорожных знаков  Дети</t>
  </si>
  <si>
    <t>Расходы на развитие и модернизацию улично-дорожной сетигородских и сельских посел.</t>
  </si>
  <si>
    <t>Расходы на приобретение и установку дорожных знаков  Дети</t>
  </si>
  <si>
    <t xml:space="preserve">                                                                                                "О внесении изменений  в  Бюджет поселка Березовка на 2014 и плановый 2015-2016 гг." </t>
  </si>
  <si>
    <t>" О внесении изменений в Бюджет поселка Березовка на 2014 год и плановый период 2015-2016 годы"</t>
  </si>
  <si>
    <t>600000</t>
  </si>
  <si>
    <t>600000,0</t>
  </si>
  <si>
    <t>4086500,0</t>
  </si>
  <si>
    <t>4686500,0</t>
  </si>
  <si>
    <t xml:space="preserve">расходы дорожного фонда </t>
  </si>
  <si>
    <t>070000</t>
  </si>
  <si>
    <t>расходы дорожного фонда  за счет средств к.б.</t>
  </si>
  <si>
    <t xml:space="preserve">                                                                                                 к   Решению Березовского поселкового Совета  от  11.03.  2014 № 37-1  </t>
  </si>
  <si>
    <t xml:space="preserve">Приложение № 9 к Решению Березовского поселкового Совета депутатов от 11.03.2014г. № 37-1 </t>
  </si>
  <si>
    <t xml:space="preserve">Приложение № 11 к Решению Березовского поселкового Совета депутатов от 11.03.2014 № 37-1 </t>
  </si>
  <si>
    <t xml:space="preserve">Расходы по региональной выплате  и выплаты, обеспечивающие уровень зар.платы не ниже минимальной заработной платы  </t>
  </si>
  <si>
    <t>0811021</t>
  </si>
  <si>
    <t>Субсидия на выплату персональных выплат, устанавливаемые в целях повышения оплаты труда молодым специалистам</t>
  </si>
  <si>
    <t xml:space="preserve">Расходы по персональным выплатам, устанавливаемые в целях повышения оплаты труда  молодым специалистам </t>
  </si>
  <si>
    <t>8511031</t>
  </si>
  <si>
    <t>611</t>
  </si>
  <si>
    <t>0728002</t>
  </si>
  <si>
    <t xml:space="preserve">дорожный фонд </t>
  </si>
  <si>
    <t>Расходы по передаче полномочий по муниципальному земельному контролю</t>
  </si>
  <si>
    <t>8518028</t>
  </si>
  <si>
    <t>Передача полномочий  по муниципальному земельному контролю</t>
  </si>
  <si>
    <t>24</t>
  </si>
  <si>
    <t xml:space="preserve">субсидия на передачу полномочий </t>
  </si>
  <si>
    <t>Непрограмные расходы -передача полномочий по муниципальному контролю</t>
  </si>
  <si>
    <t>Дорожный фонд</t>
  </si>
  <si>
    <t>Расходы дорожного фонда  за счет местного бюджета</t>
  </si>
  <si>
    <t xml:space="preserve">Расходы по региональной выплате и выплате обеспечивающией уровень зрп.платы не ниже минимальной </t>
  </si>
  <si>
    <t xml:space="preserve">Расходы по персональным выплатам , установленныем в целях повышения оплаты труда  молодым специалистам </t>
  </si>
  <si>
    <t>Другие вопросы  в области социальной политики</t>
  </si>
  <si>
    <t>Субвенции</t>
  </si>
  <si>
    <t>Субвенция бюджетам муниципальных образованийна осуществление полномочий по муниципальному земельному контролю</t>
  </si>
  <si>
    <t>530</t>
  </si>
  <si>
    <t>Субвенция</t>
  </si>
  <si>
    <t>Субвенция бюджетам муниципальных образований  по определению размера доходов и стоимости имущества в целях признания граждан малоимущими</t>
  </si>
  <si>
    <t>" О внесении изменений в  Бюджет поселка Березовка на 2014 год и плановый период 2015-2016 годы"</t>
  </si>
  <si>
    <t xml:space="preserve">Социальное обеспечение населения </t>
  </si>
  <si>
    <t>1003</t>
  </si>
  <si>
    <t>Приобретение квартиры для Жуковской М.В. В рамках непрограммых расходов  Администрации поселка Березовка</t>
  </si>
  <si>
    <t>8518106</t>
  </si>
  <si>
    <t>320</t>
  </si>
  <si>
    <t>322</t>
  </si>
  <si>
    <t xml:space="preserve">Расходы по передаче полномочий по определению размера доходов и стоимости имущества в целях признания граждан малоимущими </t>
  </si>
  <si>
    <t xml:space="preserve">Передача полномочий  по расчету малоимущих </t>
  </si>
  <si>
    <t>25</t>
  </si>
  <si>
    <t>26</t>
  </si>
  <si>
    <t>27</t>
  </si>
  <si>
    <t xml:space="preserve">Социальное обеспечение  населения </t>
  </si>
  <si>
    <t>Приобретение квартиры  для Жуковской М.В в рамках непрограммых расходов Администрации поселка Березовка</t>
  </si>
  <si>
    <t xml:space="preserve">прочие расходы  </t>
  </si>
  <si>
    <t>0798026</t>
  </si>
  <si>
    <t>241</t>
  </si>
  <si>
    <t>Иные межбюджетные трансферты</t>
  </si>
  <si>
    <t xml:space="preserve">Межбюджетный трансферт бюджету Березовского района </t>
  </si>
  <si>
    <t>1403</t>
  </si>
  <si>
    <t>251</t>
  </si>
  <si>
    <t>28</t>
  </si>
  <si>
    <t>29</t>
  </si>
  <si>
    <t>Межбюджетные трансферты</t>
  </si>
  <si>
    <t>МЕЖБЮДЖЕТНЫЕ ТРАНСФЕРТЫ</t>
  </si>
  <si>
    <t>Иные межбюджетные трансферты в бюджет Березовского района (ремонт д/с №3)</t>
  </si>
  <si>
    <t>540</t>
  </si>
  <si>
    <t>Непрограммые  расходы  Администрации  поселка Березовка</t>
  </si>
  <si>
    <t xml:space="preserve">Расходы по содержанию муниципального имущества </t>
  </si>
  <si>
    <t>НЕПРОГРАММЫЕ РАСХОДЫ АДМИНИСТРАЦИИ ПОСЕЛКА БЕРЕЗОВКА</t>
  </si>
  <si>
    <t xml:space="preserve">Межбюджетные трансферты бюджету Березовского района </t>
  </si>
  <si>
    <t>Иные межбюджетные трансферты бюджету Березовского района  для ремонта (д/с №3)</t>
  </si>
  <si>
    <t xml:space="preserve">                                              к    Решению   Березовского поселкового Совета депутатов от  14.08.2014г.№ 42-1 </t>
  </si>
  <si>
    <t xml:space="preserve"> от  14.08.2014 г № 42-1" О  внесении изменений в Бюджет поселка Березовка на 2014 год  и плановый период 2015-2016 годы"</t>
  </si>
  <si>
    <t xml:space="preserve">к    Решению Березовского поселкового Совета  от  14.08.2014г № 42-1 " О внесении изменений в Решение от 23.12.2013 г № 36-1 </t>
  </si>
  <si>
    <t xml:space="preserve">Приложение № 8 к Решению Березовского поселкового Совета депутатов от 14.08.2014г. №42-1 </t>
  </si>
  <si>
    <t xml:space="preserve">Приложение № 10 к Решению Березовского поселкового Совета депутатов от 14.08.2014 № 42-1 " О внесении изменений в Решение  от 23.12.2013г.№ 36-1 </t>
  </si>
  <si>
    <t xml:space="preserve">компенсация понесенных затрат на содержание муниципальной котельной </t>
  </si>
  <si>
    <t>Компенсация понесенных затрат на содержание муниципальной котельной</t>
  </si>
  <si>
    <t xml:space="preserve">Компенсация понесенных затрат на содержание  муниципальной котельной </t>
  </si>
  <si>
    <t>8518107</t>
  </si>
  <si>
    <t>810</t>
  </si>
  <si>
    <t xml:space="preserve">Приложение № 1                                                                                                                                                                                                  к Решению Березовского поселкового Совета депутатов 
 от   14.08.2014 № 42-1 
 " О   внесении изменений в бюджет поселка Березовка 2014 год  и плановый период 2015-2016 годы </t>
  </si>
  <si>
    <t>Источники внутреннего финансирования дефицита 
 бюджета поселка в 2014 году и плановом периоде 2015-2016 годов</t>
  </si>
  <si>
    <t>(рублей)</t>
  </si>
  <si>
    <t>№ строки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</si>
  <si>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</si>
  <si>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</si>
  <si>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018 01 00 00 00 00 0000 000</t>
  </si>
  <si>
    <t>Источники внутреннего финансирования дефицитов бюджетов</t>
  </si>
  <si>
    <t>018 01 06 00 00 00 0000 000</t>
  </si>
  <si>
    <t>Бюджетные кредиты от других бюджетов бюджетной системы Российской Федерации</t>
  </si>
  <si>
    <t>018 01 06 00 00 00 0000 700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</si>
  <si>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</si>
  <si>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018 01 06 00 00 10 0000 710</t>
  </si>
  <si>
    <t>Получение кредитов от других бюджетов бюджетной системы Российской Федерации бюджетом муниципального района в валюте Российской Федерации</t>
  </si>
  <si>
    <t>018 01 06 00 00 10 0000 800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</si>
  <si>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</si>
  <si>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891 01 03 00 00 05 0000 810</t>
  </si>
  <si>
    <t>Погашение бюджетом муниципального района кредитов от других бюджетов бюджетной системы Российской Федерации в валюте Российской Федерации</t>
  </si>
  <si>
    <t xml:space="preserve">891 01 06 00 00 00 0000 000 </t>
  </si>
  <si>
    <t>Иные источники внутреннего финансирования дефицитов бюджетов</t>
  </si>
  <si>
    <t>891 01 06 05 00 00 0000 000</t>
  </si>
  <si>
    <t>Бюджетные кредиты, предоставленные внутри страны в валюте РФ</t>
  </si>
  <si>
    <t>018 01 06 05 00 00 0000 600</t>
  </si>
  <si>
    <t>Возврат бюджетных кредитов, предоставленных внутри страны в валюте РФ</t>
  </si>
  <si>
    <t>018 01 06 05 02 00 0000 640</t>
  </si>
  <si>
    <t>Возврат бюджетных кредитов, предоставленных другим бюджетам бюджетной системы РФ из бюджетов поселений в валюте РФ</t>
  </si>
  <si>
    <t>018 01 05 00 00 00 0000 000</t>
  </si>
  <si>
    <t>Изменение остатков средств на счетах по учету средств бюджета</t>
  </si>
  <si>
    <t>018 01 05 00 00 00 0000 500</t>
  </si>
  <si>
    <t>Увеличение остатков средств бюджетов</t>
  </si>
  <si>
    <t>018 01 05 02 00 00 0000 500</t>
  </si>
  <si>
    <t>Увеличение прочих остатков средств бюджетов</t>
  </si>
  <si>
    <t>018 01 05 02 01 00 0000 510</t>
  </si>
  <si>
    <t>Увеличение прочих остатков денежных средств бюджетов</t>
  </si>
  <si>
    <t>018 01 05 02 01 05 0000 510</t>
  </si>
  <si>
    <t>Увеличение прочих остатков денежных средств бюджета поселка</t>
  </si>
  <si>
    <t>018 01 05 00 00 00 0000 600</t>
  </si>
  <si>
    <t>Уменьшение остатков средств бюджетов</t>
  </si>
  <si>
    <t>018 01 05 02 00 00 0000 600</t>
  </si>
  <si>
    <t>Уменьшение прочих остатков средств бюджетов</t>
  </si>
  <si>
    <t>018 01 05 02 01 00 0000 610</t>
  </si>
  <si>
    <t>Уменьшение прочих остатков денежных средств бюджетов</t>
  </si>
  <si>
    <t>018 01 05 02 01 10 0000 610</t>
  </si>
  <si>
    <t>Уменьшение прочих остатков денежных средств бюджета поселка</t>
  </si>
  <si>
    <t xml:space="preserve">Приложение  №  12  </t>
  </si>
  <si>
    <t xml:space="preserve">к   Решению Березовского поселкового Совета депутатов от  23.12.2013 г. № 36-1 </t>
  </si>
  <si>
    <t>« О  Бюджете поселка Березовка на 2014 год и плановый период 2015-2016 годы»</t>
  </si>
  <si>
    <t xml:space="preserve">                                                                                        ( в редакции от 14.08.2014г. № 42-1)</t>
  </si>
  <si>
    <t>ПЕРЕЧЕНЬ МУНИЦИПАЛЬНЫХ ПРОГРАММ, ПРЕДУСМОТРЕННЫХ К ФИНАНСИРОВАНИЮ</t>
  </si>
  <si>
    <t>ЗА СЧЕТ СРЕДСТВ  БЮДЖЕТА ПОСЕЛКА БЕРЕЗОВКА НА 2014 ГОД</t>
  </si>
  <si>
    <t>И ПЛАНОВЫЙ ПЕРИОД 2015-2016 ГОДЫ</t>
  </si>
  <si>
    <t>№</t>
  </si>
  <si>
    <t>Наименование программы</t>
  </si>
  <si>
    <t>Объем финансирования:</t>
  </si>
  <si>
    <t>тыс. руб.</t>
  </si>
  <si>
    <t>всего</t>
  </si>
  <si>
    <t>Бюджет поселка</t>
  </si>
  <si>
    <t>Бюджет края</t>
  </si>
  <si>
    <t>Краевой бюджет</t>
  </si>
  <si>
    <t xml:space="preserve">Бюджет поселка </t>
  </si>
  <si>
    <t>«Культура поселка Березовка» на 2014-2016 годы</t>
  </si>
  <si>
    <t>«Содействие развитию  физической культуры, спорта, молодежной политики   поселка Березовка» на 2014-2016 годы</t>
  </si>
  <si>
    <t>«Повышение качества жизни и прочие мероприятия  на территории поселка Березовка » на 2014-2016 гг.</t>
  </si>
  <si>
    <t>ИТОГО:</t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</si>
</sst>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.0_);_(* \(#,##0.0\);_(* &quot;-&quot;??_);_(@_)"/>
    <numFmt numFmtId="166" formatCode="#,##0.0"/>
    <numFmt numFmtId="167" formatCode="#,##0.00_р_."/>
  </numFmts>
  <fonts count="30">
    <font>
      <sz val="10"/>
      <name val="Arial"/>
    </font>
    <font>
      <sz val="10"/>
      <name val="Arial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rgb="FF0070C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sz val="11"/>
      <color indexed="10"/>
      <name val="Arial Cyr"/>
      <charset val="204"/>
    </font>
    <font>
      <sz val="11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0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0" xfId="1" applyFont="1" applyBorder="1"/>
    <xf numFmtId="165" fontId="8" fillId="0" borderId="0" xfId="1" applyNumberFormat="1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49" fontId="5" fillId="0" borderId="0" xfId="1" applyNumberFormat="1" applyFont="1" applyBorder="1"/>
    <xf numFmtId="49" fontId="7" fillId="0" borderId="1" xfId="1" applyNumberFormat="1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/>
    <xf numFmtId="0" fontId="7" fillId="0" borderId="1" xfId="0" applyFont="1" applyBorder="1"/>
    <xf numFmtId="165" fontId="7" fillId="0" borderId="1" xfId="1" applyNumberFormat="1" applyFont="1" applyBorder="1"/>
    <xf numFmtId="0" fontId="2" fillId="0" borderId="1" xfId="0" applyFont="1" applyBorder="1"/>
    <xf numFmtId="165" fontId="2" fillId="0" borderId="1" xfId="1" applyNumberFormat="1" applyFont="1" applyBorder="1"/>
    <xf numFmtId="49" fontId="7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" fontId="7" fillId="0" borderId="1" xfId="0" applyNumberFormat="1" applyFont="1" applyBorder="1"/>
    <xf numFmtId="49" fontId="7" fillId="0" borderId="1" xfId="1" applyNumberFormat="1" applyFont="1" applyBorder="1"/>
    <xf numFmtId="49" fontId="7" fillId="0" borderId="1" xfId="1" applyNumberFormat="1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0" xfId="0" applyFont="1"/>
    <xf numFmtId="0" fontId="10" fillId="0" borderId="0" xfId="0" applyFont="1"/>
    <xf numFmtId="0" fontId="2" fillId="2" borderId="1" xfId="0" applyFont="1" applyFill="1" applyBorder="1"/>
    <xf numFmtId="0" fontId="7" fillId="2" borderId="1" xfId="0" applyFont="1" applyFill="1" applyBorder="1"/>
    <xf numFmtId="165" fontId="7" fillId="2" borderId="1" xfId="1" applyNumberFormat="1" applyFont="1" applyFill="1" applyBorder="1"/>
    <xf numFmtId="0" fontId="7" fillId="0" borderId="2" xfId="0" applyFont="1" applyBorder="1"/>
    <xf numFmtId="165" fontId="20" fillId="3" borderId="1" xfId="1" applyNumberFormat="1" applyFont="1" applyFill="1" applyBorder="1"/>
    <xf numFmtId="0" fontId="20" fillId="3" borderId="1" xfId="0" applyFont="1" applyFill="1" applyBorder="1"/>
    <xf numFmtId="0" fontId="7" fillId="4" borderId="1" xfId="0" applyFont="1" applyFill="1" applyBorder="1"/>
    <xf numFmtId="0" fontId="21" fillId="3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2" fontId="7" fillId="2" borderId="1" xfId="1" applyNumberFormat="1" applyFont="1" applyFill="1" applyBorder="1"/>
    <xf numFmtId="2" fontId="7" fillId="0" borderId="1" xfId="1" applyNumberFormat="1" applyFont="1" applyBorder="1"/>
    <xf numFmtId="2" fontId="20" fillId="3" borderId="1" xfId="1" applyNumberFormat="1" applyFont="1" applyFill="1" applyBorder="1"/>
    <xf numFmtId="2" fontId="2" fillId="0" borderId="1" xfId="1" applyNumberFormat="1" applyFont="1" applyBorder="1"/>
    <xf numFmtId="2" fontId="7" fillId="0" borderId="1" xfId="0" applyNumberFormat="1" applyFont="1" applyBorder="1" applyAlignment="1">
      <alignment horizontal="right"/>
    </xf>
    <xf numFmtId="0" fontId="7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9" fontId="7" fillId="3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 wrapText="1" shrinkToFit="1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7" fillId="3" borderId="1" xfId="1" applyNumberFormat="1" applyFont="1" applyFill="1" applyBorder="1" applyAlignment="1">
      <alignment horizontal="center"/>
    </xf>
    <xf numFmtId="2" fontId="7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wrapText="1" shrinkToFit="1"/>
    </xf>
    <xf numFmtId="49" fontId="2" fillId="0" borderId="1" xfId="1" applyNumberFormat="1" applyFont="1" applyBorder="1" applyAlignment="1">
      <alignment horizontal="center"/>
    </xf>
    <xf numFmtId="49" fontId="2" fillId="3" borderId="3" xfId="1" applyNumberFormat="1" applyFont="1" applyFill="1" applyBorder="1" applyAlignment="1">
      <alignment horizontal="center"/>
    </xf>
    <xf numFmtId="49" fontId="2" fillId="3" borderId="1" xfId="1" applyNumberFormat="1" applyFont="1" applyFill="1" applyBorder="1" applyAlignment="1">
      <alignment horizontal="center"/>
    </xf>
    <xf numFmtId="0" fontId="14" fillId="0" borderId="0" xfId="0" applyFont="1"/>
    <xf numFmtId="0" fontId="2" fillId="3" borderId="1" xfId="0" applyFont="1" applyFill="1" applyBorder="1" applyAlignment="1">
      <alignment horizontal="left"/>
    </xf>
    <xf numFmtId="49" fontId="2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49" fontId="7" fillId="3" borderId="2" xfId="1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7" fillId="0" borderId="2" xfId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wrapText="1" shrinkToFit="1"/>
    </xf>
    <xf numFmtId="0" fontId="2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" fontId="7" fillId="0" borderId="1" xfId="1" applyNumberFormat="1" applyFont="1" applyBorder="1" applyAlignment="1">
      <alignment horizontal="center"/>
    </xf>
    <xf numFmtId="4" fontId="2" fillId="3" borderId="1" xfId="1" applyNumberFormat="1" applyFont="1" applyFill="1" applyBorder="1" applyAlignment="1">
      <alignment horizontal="center"/>
    </xf>
    <xf numFmtId="4" fontId="2" fillId="3" borderId="2" xfId="1" applyNumberFormat="1" applyFont="1" applyFill="1" applyBorder="1" applyAlignment="1">
      <alignment horizontal="center"/>
    </xf>
    <xf numFmtId="4" fontId="2" fillId="0" borderId="2" xfId="1" applyNumberFormat="1" applyFont="1" applyBorder="1" applyAlignment="1">
      <alignment horizontal="center"/>
    </xf>
    <xf numFmtId="4" fontId="2" fillId="0" borderId="1" xfId="1" applyNumberFormat="1" applyFont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7" fillId="3" borderId="1" xfId="0" applyNumberFormat="1" applyFont="1" applyFill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  <xf numFmtId="4" fontId="2" fillId="0" borderId="1" xfId="1" applyNumberFormat="1" applyFont="1" applyFill="1" applyBorder="1" applyAlignment="1">
      <alignment horizontal="center"/>
    </xf>
    <xf numFmtId="4" fontId="7" fillId="3" borderId="2" xfId="1" applyNumberFormat="1" applyFont="1" applyFill="1" applyBorder="1" applyAlignment="1">
      <alignment horizontal="center"/>
    </xf>
    <xf numFmtId="4" fontId="7" fillId="0" borderId="2" xfId="1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49" fontId="7" fillId="3" borderId="3" xfId="1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left"/>
    </xf>
    <xf numFmtId="49" fontId="7" fillId="5" borderId="2" xfId="0" applyNumberFormat="1" applyFont="1" applyFill="1" applyBorder="1" applyAlignment="1">
      <alignment horizontal="center" vertical="center"/>
    </xf>
    <xf numFmtId="49" fontId="7" fillId="5" borderId="1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top"/>
    </xf>
    <xf numFmtId="0" fontId="7" fillId="0" borderId="4" xfId="0" applyFont="1" applyBorder="1" applyAlignment="1">
      <alignment horizontal="center" vertical="center"/>
    </xf>
    <xf numFmtId="4" fontId="7" fillId="0" borderId="1" xfId="1" applyNumberFormat="1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7" fillId="5" borderId="4" xfId="0" applyNumberFormat="1" applyFont="1" applyFill="1" applyBorder="1" applyAlignment="1">
      <alignment horizontal="center" vertical="center"/>
    </xf>
    <xf numFmtId="4" fontId="7" fillId="0" borderId="2" xfId="1" applyNumberFormat="1" applyFont="1" applyBorder="1" applyAlignment="1">
      <alignment horizontal="center" vertical="center"/>
    </xf>
    <xf numFmtId="49" fontId="7" fillId="5" borderId="1" xfId="0" applyNumberFormat="1" applyFont="1" applyFill="1" applyBorder="1" applyAlignment="1">
      <alignment horizontal="center" vertical="center"/>
    </xf>
    <xf numFmtId="4" fontId="2" fillId="3" borderId="1" xfId="1" applyNumberFormat="1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49" fontId="2" fillId="0" borderId="4" xfId="0" applyNumberFormat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 shrinkToFit="1"/>
    </xf>
    <xf numFmtId="49" fontId="2" fillId="3" borderId="2" xfId="0" applyNumberFormat="1" applyFont="1" applyFill="1" applyBorder="1" applyAlignment="1">
      <alignment horizontal="center" vertical="center"/>
    </xf>
    <xf numFmtId="4" fontId="2" fillId="3" borderId="2" xfId="1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wrapText="1" shrinkToFit="1"/>
    </xf>
    <xf numFmtId="0" fontId="2" fillId="6" borderId="1" xfId="0" applyFont="1" applyFill="1" applyBorder="1" applyAlignment="1">
      <alignment horizontal="left" wrapText="1" shrinkToFit="1"/>
    </xf>
    <xf numFmtId="49" fontId="2" fillId="6" borderId="2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horizontal="center" vertical="center"/>
    </xf>
    <xf numFmtId="49" fontId="2" fillId="6" borderId="1" xfId="1" applyNumberFormat="1" applyFont="1" applyFill="1" applyBorder="1" applyAlignment="1">
      <alignment horizontal="center" vertical="center"/>
    </xf>
    <xf numFmtId="4" fontId="2" fillId="6" borderId="2" xfId="1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4" fontId="2" fillId="6" borderId="1" xfId="1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shrinkToFit="1"/>
    </xf>
    <xf numFmtId="49" fontId="2" fillId="6" borderId="4" xfId="0" applyNumberFormat="1" applyFont="1" applyFill="1" applyBorder="1" applyAlignment="1">
      <alignment horizontal="center" vertical="center"/>
    </xf>
    <xf numFmtId="49" fontId="2" fillId="6" borderId="2" xfId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/>
    </xf>
    <xf numFmtId="49" fontId="2" fillId="5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3" borderId="2" xfId="0" applyFont="1" applyFill="1" applyBorder="1" applyAlignment="1">
      <alignment horizontal="left" wrapText="1"/>
    </xf>
    <xf numFmtId="2" fontId="2" fillId="0" borderId="1" xfId="0" applyNumberFormat="1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Border="1" applyAlignment="1">
      <alignment horizontal="left" vertical="top" wrapText="1" shrinkToFit="1"/>
    </xf>
    <xf numFmtId="0" fontId="2" fillId="0" borderId="1" xfId="0" applyFont="1" applyBorder="1" applyAlignment="1">
      <alignment horizontal="left" vertical="top" wrapText="1"/>
    </xf>
    <xf numFmtId="4" fontId="7" fillId="5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wrapText="1" shrinkToFit="1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7" fillId="5" borderId="1" xfId="0" applyFont="1" applyFill="1" applyBorder="1" applyAlignment="1">
      <alignment horizontal="left" wrapText="1"/>
    </xf>
    <xf numFmtId="49" fontId="2" fillId="3" borderId="2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wrapText="1"/>
    </xf>
    <xf numFmtId="49" fontId="7" fillId="0" borderId="2" xfId="1" applyNumberFormat="1" applyFont="1" applyBorder="1" applyAlignment="1">
      <alignment horizontal="center" vertical="center"/>
    </xf>
    <xf numFmtId="49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 shrinkToFit="1"/>
    </xf>
    <xf numFmtId="0" fontId="2" fillId="0" borderId="1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 wrapText="1" shrinkToFit="1"/>
    </xf>
    <xf numFmtId="0" fontId="2" fillId="0" borderId="2" xfId="0" applyFont="1" applyFill="1" applyBorder="1" applyAlignment="1">
      <alignment horizontal="left" wrapText="1" shrinkToFit="1"/>
    </xf>
    <xf numFmtId="0" fontId="7" fillId="0" borderId="2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wrapText="1"/>
    </xf>
    <xf numFmtId="4" fontId="2" fillId="6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wrapText="1"/>
    </xf>
    <xf numFmtId="0" fontId="2" fillId="6" borderId="5" xfId="0" applyFont="1" applyFill="1" applyBorder="1" applyAlignment="1">
      <alignment horizontal="left" wrapText="1" shrinkToFit="1"/>
    </xf>
    <xf numFmtId="0" fontId="2" fillId="0" borderId="2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7" fillId="5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15" fillId="0" borderId="0" xfId="0" applyFont="1"/>
    <xf numFmtId="0" fontId="15" fillId="0" borderId="0" xfId="0" applyFont="1" applyBorder="1"/>
    <xf numFmtId="0" fontId="16" fillId="0" borderId="0" xfId="0" applyFont="1" applyBorder="1"/>
    <xf numFmtId="0" fontId="16" fillId="0" borderId="0" xfId="0" applyFont="1"/>
    <xf numFmtId="0" fontId="17" fillId="0" borderId="0" xfId="0" applyFont="1"/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165" fontId="17" fillId="0" borderId="1" xfId="1" applyNumberFormat="1" applyFont="1" applyBorder="1" applyAlignment="1">
      <alignment horizontal="center"/>
    </xf>
    <xf numFmtId="49" fontId="17" fillId="0" borderId="1" xfId="1" applyNumberFormat="1" applyFont="1" applyBorder="1" applyAlignment="1">
      <alignment horizontal="center"/>
    </xf>
    <xf numFmtId="0" fontId="15" fillId="5" borderId="1" xfId="0" applyFont="1" applyFill="1" applyBorder="1" applyAlignment="1">
      <alignment horizontal="left" wrapText="1"/>
    </xf>
    <xf numFmtId="49" fontId="15" fillId="5" borderId="1" xfId="0" applyNumberFormat="1" applyFont="1" applyFill="1" applyBorder="1" applyAlignment="1">
      <alignment horizontal="center" vertical="center"/>
    </xf>
    <xf numFmtId="4" fontId="15" fillId="5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shrinkToFit="1"/>
    </xf>
    <xf numFmtId="49" fontId="15" fillId="0" borderId="1" xfId="0" applyNumberFormat="1" applyFont="1" applyBorder="1" applyAlignment="1">
      <alignment horizontal="center" vertical="center"/>
    </xf>
    <xf numFmtId="4" fontId="15" fillId="0" borderId="1" xfId="1" applyNumberFormat="1" applyFont="1" applyBorder="1" applyAlignment="1">
      <alignment horizontal="center" vertical="center"/>
    </xf>
    <xf numFmtId="49" fontId="15" fillId="6" borderId="1" xfId="0" applyNumberFormat="1" applyFont="1" applyFill="1" applyBorder="1" applyAlignment="1">
      <alignment horizontal="center" vertical="center"/>
    </xf>
    <xf numFmtId="4" fontId="15" fillId="6" borderId="1" xfId="1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wrapText="1" shrinkToFi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 vertical="center" wrapText="1" shrinkToFit="1"/>
    </xf>
    <xf numFmtId="49" fontId="15" fillId="0" borderId="1" xfId="0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top" wrapText="1" shrinkToFit="1"/>
    </xf>
    <xf numFmtId="0" fontId="15" fillId="0" borderId="1" xfId="0" applyFont="1" applyBorder="1" applyAlignment="1">
      <alignment horizontal="left" wrapText="1" shrinkToFit="1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left" vertical="top" wrapText="1" shrinkToFit="1"/>
    </xf>
    <xf numFmtId="0" fontId="15" fillId="0" borderId="1" xfId="0" applyFont="1" applyFill="1" applyBorder="1" applyAlignment="1">
      <alignment horizontal="left" wrapText="1" shrinkToFit="1"/>
    </xf>
    <xf numFmtId="0" fontId="15" fillId="6" borderId="1" xfId="0" applyFont="1" applyFill="1" applyBorder="1" applyAlignment="1">
      <alignment horizontal="left" wrapText="1" shrinkToFit="1"/>
    </xf>
    <xf numFmtId="49" fontId="15" fillId="3" borderId="1" xfId="0" applyNumberFormat="1" applyFont="1" applyFill="1" applyBorder="1" applyAlignment="1">
      <alignment horizontal="center" vertical="center"/>
    </xf>
    <xf numFmtId="4" fontId="15" fillId="3" borderId="1" xfId="1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wrapText="1"/>
    </xf>
    <xf numFmtId="0" fontId="15" fillId="5" borderId="1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6" fillId="0" borderId="0" xfId="0" applyFont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center" wrapText="1"/>
    </xf>
    <xf numFmtId="165" fontId="17" fillId="0" borderId="1" xfId="1" applyNumberFormat="1" applyFont="1" applyBorder="1" applyAlignment="1">
      <alignment horizontal="center" wrapText="1"/>
    </xf>
    <xf numFmtId="49" fontId="17" fillId="0" borderId="1" xfId="1" applyNumberFormat="1" applyFont="1" applyBorder="1" applyAlignment="1">
      <alignment horizontal="center" wrapText="1"/>
    </xf>
    <xf numFmtId="49" fontId="15" fillId="5" borderId="1" xfId="0" applyNumberFormat="1" applyFont="1" applyFill="1" applyBorder="1" applyAlignment="1">
      <alignment horizontal="center" vertical="center" wrapText="1"/>
    </xf>
    <xf numFmtId="49" fontId="15" fillId="5" borderId="1" xfId="1" applyNumberFormat="1" applyFont="1" applyFill="1" applyBorder="1" applyAlignment="1">
      <alignment horizontal="center" vertical="center" wrapText="1"/>
    </xf>
    <xf numFmtId="4" fontId="15" fillId="5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9" fontId="15" fillId="6" borderId="1" xfId="0" applyNumberFormat="1" applyFont="1" applyFill="1" applyBorder="1" applyAlignment="1">
      <alignment horizontal="center" vertical="center" wrapText="1"/>
    </xf>
    <xf numFmtId="49" fontId="15" fillId="6" borderId="1" xfId="1" applyNumberFormat="1" applyFont="1" applyFill="1" applyBorder="1" applyAlignment="1">
      <alignment horizontal="center" vertical="center" wrapText="1"/>
    </xf>
    <xf numFmtId="4" fontId="15" fillId="6" borderId="1" xfId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left" wrapText="1"/>
    </xf>
    <xf numFmtId="49" fontId="15" fillId="3" borderId="1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left" wrapText="1"/>
    </xf>
    <xf numFmtId="0" fontId="15" fillId="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4" fontId="15" fillId="3" borderId="1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top" wrapText="1"/>
    </xf>
    <xf numFmtId="4" fontId="15" fillId="0" borderId="1" xfId="0" applyNumberFormat="1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wrapText="1" shrinkToFit="1"/>
    </xf>
    <xf numFmtId="0" fontId="11" fillId="0" borderId="2" xfId="0" applyFont="1" applyBorder="1" applyAlignment="1">
      <alignment horizontal="left" wrapText="1" shrinkToFit="1"/>
    </xf>
    <xf numFmtId="0" fontId="3" fillId="0" borderId="1" xfId="0" applyFont="1" applyBorder="1" applyAlignment="1">
      <alignment horizontal="left" vertical="top" wrapText="1" shrinkToFit="1"/>
    </xf>
    <xf numFmtId="4" fontId="7" fillId="0" borderId="1" xfId="1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 shrinkToFit="1"/>
    </xf>
    <xf numFmtId="0" fontId="15" fillId="3" borderId="2" xfId="0" applyFont="1" applyFill="1" applyBorder="1" applyAlignment="1">
      <alignment horizontal="left" wrapText="1" shrinkToFit="1"/>
    </xf>
    <xf numFmtId="49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 shrinkToFit="1"/>
    </xf>
    <xf numFmtId="49" fontId="2" fillId="7" borderId="2" xfId="0" applyNumberFormat="1" applyFont="1" applyFill="1" applyBorder="1" applyAlignment="1">
      <alignment horizontal="center" vertical="center"/>
    </xf>
    <xf numFmtId="49" fontId="2" fillId="7" borderId="2" xfId="1" applyNumberFormat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 wrapText="1" shrinkToFit="1"/>
    </xf>
    <xf numFmtId="0" fontId="2" fillId="3" borderId="5" xfId="0" applyFont="1" applyFill="1" applyBorder="1" applyAlignment="1">
      <alignment horizontal="left" wrapText="1" shrinkToFit="1"/>
    </xf>
    <xf numFmtId="0" fontId="18" fillId="0" borderId="2" xfId="0" applyFont="1" applyFill="1" applyBorder="1" applyAlignment="1">
      <alignment horizontal="left" wrapText="1" shrinkToFit="1"/>
    </xf>
    <xf numFmtId="0" fontId="7" fillId="6" borderId="5" xfId="0" applyFont="1" applyFill="1" applyBorder="1" applyAlignment="1">
      <alignment horizontal="left" shrinkToFit="1"/>
    </xf>
    <xf numFmtId="4" fontId="2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 shrinkToFit="1"/>
    </xf>
    <xf numFmtId="0" fontId="2" fillId="3" borderId="5" xfId="0" applyFont="1" applyFill="1" applyBorder="1" applyAlignment="1">
      <alignment horizontal="left" shrinkToFit="1"/>
    </xf>
    <xf numFmtId="4" fontId="7" fillId="6" borderId="1" xfId="1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 shrinkToFit="1"/>
    </xf>
    <xf numFmtId="0" fontId="18" fillId="3" borderId="2" xfId="0" applyFont="1" applyFill="1" applyBorder="1" applyAlignment="1">
      <alignment horizontal="left" wrapText="1" shrinkToFi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2" xfId="1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wrapText="1"/>
    </xf>
    <xf numFmtId="0" fontId="18" fillId="0" borderId="1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 wrapText="1"/>
    </xf>
    <xf numFmtId="0" fontId="18" fillId="5" borderId="1" xfId="0" applyFont="1" applyFill="1" applyBorder="1" applyAlignment="1">
      <alignment horizontal="left" vertical="top" wrapText="1" shrinkToFit="1"/>
    </xf>
    <xf numFmtId="0" fontId="17" fillId="0" borderId="2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 shrinkToFit="1"/>
    </xf>
    <xf numFmtId="0" fontId="18" fillId="3" borderId="1" xfId="0" applyFont="1" applyFill="1" applyBorder="1" applyAlignment="1">
      <alignment horizontal="left" vertical="top" wrapText="1"/>
    </xf>
    <xf numFmtId="0" fontId="18" fillId="0" borderId="1" xfId="0" applyFont="1" applyBorder="1" applyAlignment="1">
      <alignment horizontal="left" wrapText="1"/>
    </xf>
    <xf numFmtId="0" fontId="19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2" fontId="7" fillId="0" borderId="1" xfId="1" applyNumberFormat="1" applyFont="1" applyBorder="1" applyAlignment="1">
      <alignment wrapText="1"/>
    </xf>
    <xf numFmtId="0" fontId="2" fillId="0" borderId="1" xfId="0" applyFont="1" applyBorder="1" applyAlignment="1">
      <alignment vertical="center"/>
    </xf>
    <xf numFmtId="4" fontId="17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3" borderId="2" xfId="0" applyFont="1" applyFill="1" applyBorder="1" applyAlignment="1">
      <alignment horizontal="left" vertical="top"/>
    </xf>
    <xf numFmtId="0" fontId="17" fillId="3" borderId="1" xfId="0" applyFont="1" applyFill="1" applyBorder="1" applyAlignment="1">
      <alignment horizontal="left" wrapText="1" shrinkToFit="1"/>
    </xf>
    <xf numFmtId="4" fontId="17" fillId="5" borderId="1" xfId="1" applyNumberFormat="1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center"/>
    </xf>
    <xf numFmtId="4" fontId="7" fillId="3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2" fillId="0" borderId="0" xfId="0" applyFont="1" applyFill="1" applyAlignment="1">
      <alignment horizontal="center" vertical="top" wrapText="1"/>
    </xf>
    <xf numFmtId="0" fontId="22" fillId="0" borderId="0" xfId="0" applyFont="1" applyFill="1" applyAlignment="1">
      <alignment horizontal="center" wrapText="1"/>
    </xf>
    <xf numFmtId="0" fontId="10" fillId="0" borderId="0" xfId="0" applyFont="1" applyFill="1" applyAlignment="1">
      <alignment wrapText="1"/>
    </xf>
    <xf numFmtId="0" fontId="22" fillId="0" borderId="0" xfId="0" applyFont="1" applyFill="1" applyAlignment="1">
      <alignment horizontal="left" wrapText="1"/>
    </xf>
    <xf numFmtId="166" fontId="24" fillId="0" borderId="0" xfId="0" applyNumberFormat="1" applyFont="1" applyFill="1" applyAlignment="1">
      <alignment horizontal="center" wrapText="1"/>
    </xf>
    <xf numFmtId="0" fontId="22" fillId="0" borderId="0" xfId="0" applyFont="1" applyFill="1" applyAlignment="1">
      <alignment horizontal="center" vertical="top" wrapText="1" shrinkToFit="1"/>
    </xf>
    <xf numFmtId="49" fontId="24" fillId="0" borderId="0" xfId="0" applyNumberFormat="1" applyFont="1" applyFill="1" applyBorder="1" applyAlignment="1">
      <alignment horizontal="center" wrapText="1" shrinkToFit="1"/>
    </xf>
    <xf numFmtId="166" fontId="10" fillId="0" borderId="0" xfId="0" applyNumberFormat="1" applyFont="1" applyFill="1" applyBorder="1" applyAlignment="1">
      <alignment horizontal="center" shrinkToFit="1"/>
    </xf>
    <xf numFmtId="0" fontId="10" fillId="0" borderId="0" xfId="0" applyFont="1" applyFill="1" applyAlignment="1">
      <alignment horizontal="center" wrapText="1" shrinkToFit="1"/>
    </xf>
    <xf numFmtId="0" fontId="10" fillId="0" borderId="1" xfId="0" applyFont="1" applyFill="1" applyBorder="1" applyAlignment="1">
      <alignment horizontal="center" vertical="center" wrapText="1" shrinkToFit="1"/>
    </xf>
    <xf numFmtId="49" fontId="10" fillId="0" borderId="1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top" wrapText="1" shrinkToFit="1"/>
    </xf>
    <xf numFmtId="49" fontId="10" fillId="0" borderId="1" xfId="0" applyNumberFormat="1" applyFont="1" applyFill="1" applyBorder="1" applyAlignment="1">
      <alignment horizontal="center" wrapText="1" shrinkToFit="1"/>
    </xf>
    <xf numFmtId="3" fontId="10" fillId="0" borderId="1" xfId="0" applyNumberFormat="1" applyFont="1" applyFill="1" applyBorder="1" applyAlignment="1">
      <alignment horizontal="center" wrapText="1" shrinkToFit="1"/>
    </xf>
    <xf numFmtId="49" fontId="25" fillId="0" borderId="1" xfId="0" applyNumberFormat="1" applyFont="1" applyBorder="1" applyAlignment="1">
      <alignment horizontal="center" vertical="top"/>
    </xf>
    <xf numFmtId="0" fontId="26" fillId="0" borderId="1" xfId="0" applyNumberFormat="1" applyFont="1" applyBorder="1" applyAlignment="1">
      <alignment horizontal="left" wrapText="1"/>
    </xf>
    <xf numFmtId="0" fontId="27" fillId="0" borderId="1" xfId="0" applyNumberFormat="1" applyFont="1" applyBorder="1" applyAlignment="1">
      <alignment horizontal="left" wrapText="1"/>
    </xf>
    <xf numFmtId="167" fontId="26" fillId="0" borderId="1" xfId="0" applyNumberFormat="1" applyFont="1" applyBorder="1" applyAlignment="1">
      <alignment horizontal="left" wrapText="1"/>
    </xf>
    <xf numFmtId="49" fontId="28" fillId="0" borderId="0" xfId="0" applyNumberFormat="1" applyFont="1"/>
    <xf numFmtId="49" fontId="29" fillId="0" borderId="0" xfId="0" applyNumberFormat="1" applyFont="1"/>
    <xf numFmtId="0" fontId="10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horizontal="center" wrapText="1"/>
    </xf>
    <xf numFmtId="167" fontId="26" fillId="0" borderId="0" xfId="0" applyNumberFormat="1" applyFont="1" applyBorder="1" applyAlignment="1">
      <alignment horizontal="left" wrapText="1"/>
    </xf>
    <xf numFmtId="166" fontId="10" fillId="0" borderId="0" xfId="0" applyNumberFormat="1" applyFont="1" applyFill="1" applyAlignment="1">
      <alignment horizontal="center" wrapText="1"/>
    </xf>
    <xf numFmtId="0" fontId="22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2" fillId="0" borderId="0" xfId="0" applyFont="1"/>
    <xf numFmtId="0" fontId="24" fillId="0" borderId="0" xfId="0" applyFont="1" applyAlignment="1"/>
    <xf numFmtId="0" fontId="10" fillId="0" borderId="0" xfId="0" applyFont="1" applyAlignment="1"/>
    <xf numFmtId="0" fontId="12" fillId="0" borderId="0" xfId="0" applyFont="1" applyFill="1" applyAlignment="1">
      <alignment horizontal="right" vertical="top" wrapText="1"/>
    </xf>
    <xf numFmtId="0" fontId="23" fillId="0" borderId="0" xfId="0" applyFont="1" applyAlignment="1">
      <alignment vertical="top" wrapText="1"/>
    </xf>
    <xf numFmtId="166" fontId="22" fillId="0" borderId="0" xfId="0" applyNumberFormat="1" applyFont="1" applyFill="1" applyAlignment="1">
      <alignment horizontal="center" wrapText="1"/>
    </xf>
    <xf numFmtId="0" fontId="10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" fillId="0" borderId="19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2" fillId="0" borderId="21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3" xfId="0" applyFont="1" applyBorder="1" applyAlignment="1">
      <alignment horizontal="center" textRotation="90" wrapText="1"/>
    </xf>
    <xf numFmtId="0" fontId="2" fillId="0" borderId="24" xfId="0" applyFont="1" applyBorder="1" applyAlignment="1">
      <alignment horizontal="center" textRotation="90" wrapText="1"/>
    </xf>
    <xf numFmtId="0" fontId="2" fillId="0" borderId="25" xfId="0" applyFont="1" applyBorder="1" applyAlignment="1">
      <alignment horizontal="center" textRotation="90" wrapText="1"/>
    </xf>
    <xf numFmtId="0" fontId="2" fillId="0" borderId="26" xfId="0" applyFont="1" applyBorder="1" applyAlignment="1">
      <alignment horizontal="center" textRotation="90" wrapText="1"/>
    </xf>
    <xf numFmtId="0" fontId="2" fillId="0" borderId="27" xfId="0" applyFont="1" applyBorder="1" applyAlignment="1">
      <alignment horizontal="center" textRotation="90" wrapText="1"/>
    </xf>
    <xf numFmtId="0" fontId="7" fillId="0" borderId="18" xfId="0" applyFont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7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34" workbookViewId="0">
      <selection activeCell="I7" sqref="I7"/>
    </sheetView>
  </sheetViews>
  <sheetFormatPr defaultRowHeight="15.75"/>
  <cols>
    <col min="1" max="1" width="3.140625" style="345" customWidth="1"/>
    <col min="2" max="2" width="31.42578125" style="346" customWidth="1"/>
    <col min="3" max="3" width="48" style="326" customWidth="1"/>
    <col min="4" max="5" width="18.85546875" style="326" customWidth="1"/>
    <col min="6" max="6" width="19" style="348" customWidth="1"/>
    <col min="7" max="16384" width="9.140625" style="326"/>
  </cols>
  <sheetData>
    <row r="1" spans="1:6" ht="18.75">
      <c r="A1" s="324"/>
      <c r="B1" s="325"/>
      <c r="C1" s="357" t="s">
        <v>539</v>
      </c>
      <c r="D1" s="358"/>
      <c r="E1" s="358"/>
      <c r="F1" s="358"/>
    </row>
    <row r="2" spans="1:6" ht="18.75">
      <c r="A2" s="324"/>
      <c r="B2" s="325"/>
      <c r="C2" s="358"/>
      <c r="D2" s="358"/>
      <c r="E2" s="358"/>
      <c r="F2" s="358"/>
    </row>
    <row r="3" spans="1:6" ht="18.75">
      <c r="A3" s="324"/>
      <c r="B3" s="325"/>
      <c r="C3" s="358"/>
      <c r="D3" s="358"/>
      <c r="E3" s="358"/>
      <c r="F3" s="358"/>
    </row>
    <row r="4" spans="1:6" ht="12" customHeight="1">
      <c r="A4" s="324"/>
      <c r="B4" s="325"/>
      <c r="C4" s="358"/>
      <c r="D4" s="358"/>
      <c r="E4" s="358"/>
      <c r="F4" s="358"/>
    </row>
    <row r="5" spans="1:6" ht="3" hidden="1" customHeight="1">
      <c r="A5" s="324"/>
      <c r="B5" s="327"/>
      <c r="C5" s="358"/>
      <c r="D5" s="358"/>
      <c r="E5" s="358"/>
      <c r="F5" s="358"/>
    </row>
    <row r="6" spans="1:6" ht="37.5" customHeight="1">
      <c r="A6" s="359" t="s">
        <v>540</v>
      </c>
      <c r="B6" s="359"/>
      <c r="C6" s="359"/>
      <c r="D6" s="359"/>
      <c r="E6" s="359"/>
      <c r="F6" s="359"/>
    </row>
    <row r="7" spans="1:6" ht="18.75">
      <c r="A7" s="328"/>
      <c r="B7" s="328"/>
      <c r="C7" s="328"/>
      <c r="D7" s="328"/>
      <c r="E7" s="328"/>
      <c r="F7" s="328"/>
    </row>
    <row r="8" spans="1:6" s="332" customFormat="1" ht="18.75">
      <c r="A8" s="329"/>
      <c r="B8" s="330"/>
      <c r="C8" s="330"/>
      <c r="D8" s="330"/>
      <c r="E8" s="330"/>
      <c r="F8" s="331" t="s">
        <v>541</v>
      </c>
    </row>
    <row r="9" spans="1:6" s="335" customFormat="1" ht="105.75" customHeight="1">
      <c r="A9" s="333" t="s">
        <v>542</v>
      </c>
      <c r="B9" s="334" t="s">
        <v>543</v>
      </c>
      <c r="C9" s="334" t="s">
        <v>544</v>
      </c>
      <c r="D9" s="334" t="s">
        <v>128</v>
      </c>
      <c r="E9" s="334" t="s">
        <v>129</v>
      </c>
      <c r="F9" s="334">
        <v>2016</v>
      </c>
    </row>
    <row r="10" spans="1:6" s="332" customFormat="1">
      <c r="A10" s="336"/>
      <c r="B10" s="337" t="s">
        <v>236</v>
      </c>
      <c r="C10" s="337" t="s">
        <v>182</v>
      </c>
      <c r="D10" s="337"/>
      <c r="E10" s="337"/>
      <c r="F10" s="338">
        <v>3</v>
      </c>
    </row>
    <row r="11" spans="1:6" s="343" customFormat="1" ht="39.75" customHeight="1">
      <c r="A11" s="339" t="s">
        <v>236</v>
      </c>
      <c r="B11" s="340" t="s">
        <v>545</v>
      </c>
      <c r="C11" s="341" t="s">
        <v>546</v>
      </c>
      <c r="D11" s="342">
        <v>5000000</v>
      </c>
      <c r="E11" s="342">
        <v>0</v>
      </c>
      <c r="F11" s="342">
        <v>0</v>
      </c>
    </row>
    <row r="12" spans="1:6" s="343" customFormat="1" ht="33.75" customHeight="1">
      <c r="A12" s="339" t="s">
        <v>182</v>
      </c>
      <c r="B12" s="340" t="s">
        <v>547</v>
      </c>
      <c r="C12" s="340" t="s">
        <v>548</v>
      </c>
      <c r="D12" s="342">
        <f>SUM(D13+D15)</f>
        <v>0</v>
      </c>
      <c r="E12" s="342">
        <f>SUM(E13+E15)</f>
        <v>0</v>
      </c>
      <c r="F12" s="342">
        <f>SUM(F13+F15)</f>
        <v>0</v>
      </c>
    </row>
    <row r="13" spans="1:6" s="343" customFormat="1" ht="49.5" customHeight="1">
      <c r="A13" s="339" t="s">
        <v>183</v>
      </c>
      <c r="B13" s="340" t="s">
        <v>549</v>
      </c>
      <c r="C13" s="340" t="s">
        <v>550</v>
      </c>
      <c r="D13" s="342">
        <f>D14</f>
        <v>0</v>
      </c>
      <c r="E13" s="342">
        <v>0</v>
      </c>
      <c r="F13" s="342">
        <v>0</v>
      </c>
    </row>
    <row r="14" spans="1:6" s="343" customFormat="1" ht="60.75" customHeight="1">
      <c r="A14" s="339" t="s">
        <v>184</v>
      </c>
      <c r="B14" s="340" t="s">
        <v>551</v>
      </c>
      <c r="C14" s="340" t="s">
        <v>552</v>
      </c>
      <c r="D14" s="342">
        <v>0</v>
      </c>
      <c r="E14" s="342">
        <v>0</v>
      </c>
      <c r="F14" s="342">
        <v>0</v>
      </c>
    </row>
    <row r="15" spans="1:6" s="343" customFormat="1" ht="57.75" customHeight="1">
      <c r="A15" s="339" t="s">
        <v>185</v>
      </c>
      <c r="B15" s="340" t="s">
        <v>553</v>
      </c>
      <c r="C15" s="340" t="s">
        <v>554</v>
      </c>
      <c r="D15" s="342">
        <f>SUM(D16)</f>
        <v>0</v>
      </c>
      <c r="E15" s="342">
        <f>SUM(E16)</f>
        <v>0</v>
      </c>
      <c r="F15" s="342">
        <f>SUM(F16)</f>
        <v>0</v>
      </c>
    </row>
    <row r="16" spans="1:6" s="343" customFormat="1" ht="63" customHeight="1">
      <c r="A16" s="339" t="s">
        <v>186</v>
      </c>
      <c r="B16" s="340" t="s">
        <v>555</v>
      </c>
      <c r="C16" s="340" t="s">
        <v>556</v>
      </c>
      <c r="D16" s="342"/>
      <c r="E16" s="342">
        <v>0</v>
      </c>
      <c r="F16" s="342">
        <v>0</v>
      </c>
    </row>
    <row r="17" spans="1:6" s="343" customFormat="1" ht="33" customHeight="1">
      <c r="A17" s="339" t="s">
        <v>187</v>
      </c>
      <c r="B17" s="340" t="s">
        <v>557</v>
      </c>
      <c r="C17" s="340" t="s">
        <v>558</v>
      </c>
      <c r="D17" s="342">
        <v>2300000</v>
      </c>
      <c r="E17" s="342">
        <f t="shared" ref="E17:F19" si="0">SUM(E18)</f>
        <v>0</v>
      </c>
      <c r="F17" s="342">
        <f t="shared" si="0"/>
        <v>0</v>
      </c>
    </row>
    <row r="18" spans="1:6" s="343" customFormat="1" ht="33.75" customHeight="1">
      <c r="A18" s="339" t="s">
        <v>188</v>
      </c>
      <c r="B18" s="340" t="s">
        <v>559</v>
      </c>
      <c r="C18" s="340" t="s">
        <v>560</v>
      </c>
      <c r="D18" s="342"/>
      <c r="E18" s="342">
        <f t="shared" si="0"/>
        <v>0</v>
      </c>
      <c r="F18" s="342">
        <f t="shared" si="0"/>
        <v>0</v>
      </c>
    </row>
    <row r="19" spans="1:6" s="343" customFormat="1" ht="45" customHeight="1">
      <c r="A19" s="339" t="s">
        <v>189</v>
      </c>
      <c r="B19" s="340" t="s">
        <v>561</v>
      </c>
      <c r="C19" s="340" t="s">
        <v>562</v>
      </c>
      <c r="D19" s="342"/>
      <c r="E19" s="342">
        <f t="shared" si="0"/>
        <v>0</v>
      </c>
      <c r="F19" s="342">
        <f t="shared" si="0"/>
        <v>0</v>
      </c>
    </row>
    <row r="20" spans="1:6" s="343" customFormat="1" ht="59.25" customHeight="1">
      <c r="A20" s="339" t="s">
        <v>190</v>
      </c>
      <c r="B20" s="340" t="s">
        <v>563</v>
      </c>
      <c r="C20" s="340" t="s">
        <v>564</v>
      </c>
      <c r="D20" s="342"/>
      <c r="E20" s="342">
        <v>0</v>
      </c>
      <c r="F20" s="342">
        <v>0</v>
      </c>
    </row>
    <row r="21" spans="1:6" s="344" customFormat="1" ht="30.75" customHeight="1">
      <c r="A21" s="339" t="s">
        <v>191</v>
      </c>
      <c r="B21" s="340" t="s">
        <v>565</v>
      </c>
      <c r="C21" s="340" t="s">
        <v>566</v>
      </c>
      <c r="D21" s="342">
        <f>D22+D27</f>
        <v>2700000</v>
      </c>
      <c r="E21" s="342">
        <v>0</v>
      </c>
      <c r="F21" s="342">
        <v>0</v>
      </c>
    </row>
    <row r="22" spans="1:6" s="344" customFormat="1" ht="21" customHeight="1">
      <c r="A22" s="339" t="s">
        <v>192</v>
      </c>
      <c r="B22" s="340" t="s">
        <v>567</v>
      </c>
      <c r="C22" s="340" t="s">
        <v>568</v>
      </c>
      <c r="D22" s="342">
        <v>-69223910.5</v>
      </c>
      <c r="E22" s="342">
        <v>-58042935.640000001</v>
      </c>
      <c r="F22" s="342">
        <v>-58037335.640000001</v>
      </c>
    </row>
    <row r="23" spans="1:6" s="344" customFormat="1" ht="33.75" customHeight="1">
      <c r="A23" s="339" t="s">
        <v>193</v>
      </c>
      <c r="B23" s="340" t="s">
        <v>569</v>
      </c>
      <c r="C23" s="340" t="s">
        <v>570</v>
      </c>
      <c r="D23" s="342">
        <v>-69223910.5</v>
      </c>
      <c r="E23" s="342">
        <v>-58042935.640000001</v>
      </c>
      <c r="F23" s="342">
        <v>-58037335.640000001</v>
      </c>
    </row>
    <row r="24" spans="1:6" s="344" customFormat="1" ht="32.25" customHeight="1">
      <c r="A24" s="339" t="s">
        <v>194</v>
      </c>
      <c r="B24" s="340" t="s">
        <v>571</v>
      </c>
      <c r="C24" s="340" t="s">
        <v>572</v>
      </c>
      <c r="D24" s="342">
        <v>-69223910.5</v>
      </c>
      <c r="E24" s="342">
        <v>-58042935.640000001</v>
      </c>
      <c r="F24" s="342">
        <v>-58037335.640000001</v>
      </c>
    </row>
    <row r="25" spans="1:6" s="344" customFormat="1" ht="31.5" customHeight="1">
      <c r="A25" s="339" t="s">
        <v>195</v>
      </c>
      <c r="B25" s="340" t="s">
        <v>573</v>
      </c>
      <c r="C25" s="340" t="s">
        <v>574</v>
      </c>
      <c r="D25" s="342">
        <v>-69223910.5</v>
      </c>
      <c r="E25" s="342">
        <v>-58042935.640000001</v>
      </c>
      <c r="F25" s="342">
        <v>-58037335.640000001</v>
      </c>
    </row>
    <row r="26" spans="1:6" s="344" customFormat="1" ht="20.25" customHeight="1">
      <c r="A26" s="339" t="s">
        <v>434</v>
      </c>
      <c r="B26" s="340" t="s">
        <v>575</v>
      </c>
      <c r="C26" s="340" t="s">
        <v>576</v>
      </c>
      <c r="D26" s="342">
        <v>71923910.5</v>
      </c>
      <c r="E26" s="342">
        <v>58042935.640000001</v>
      </c>
      <c r="F26" s="342">
        <v>58037335.640000001</v>
      </c>
    </row>
    <row r="27" spans="1:6" s="344" customFormat="1" ht="31.5" customHeight="1">
      <c r="A27" s="339" t="s">
        <v>435</v>
      </c>
      <c r="B27" s="340" t="s">
        <v>577</v>
      </c>
      <c r="C27" s="340" t="s">
        <v>578</v>
      </c>
      <c r="D27" s="342">
        <v>71923910.5</v>
      </c>
      <c r="E27" s="342">
        <v>58042935.640000001</v>
      </c>
      <c r="F27" s="342">
        <v>58037335.640000001</v>
      </c>
    </row>
    <row r="28" spans="1:6" s="344" customFormat="1" ht="34.5" customHeight="1">
      <c r="A28" s="339" t="s">
        <v>196</v>
      </c>
      <c r="B28" s="340" t="s">
        <v>579</v>
      </c>
      <c r="C28" s="340" t="s">
        <v>580</v>
      </c>
      <c r="D28" s="342">
        <v>71923910.5</v>
      </c>
      <c r="E28" s="342">
        <v>58042935.640000001</v>
      </c>
      <c r="F28" s="342">
        <v>58037335.640000001</v>
      </c>
    </row>
    <row r="29" spans="1:6" s="344" customFormat="1" ht="34.5" customHeight="1">
      <c r="A29" s="339" t="s">
        <v>197</v>
      </c>
      <c r="B29" s="340" t="s">
        <v>581</v>
      </c>
      <c r="C29" s="340" t="s">
        <v>582</v>
      </c>
      <c r="D29" s="342">
        <v>71923910.5</v>
      </c>
      <c r="E29" s="342">
        <v>58042935.640000001</v>
      </c>
      <c r="F29" s="342">
        <v>58037335.640000001</v>
      </c>
    </row>
    <row r="30" spans="1:6">
      <c r="D30" s="347"/>
    </row>
  </sheetData>
  <mergeCells count="2">
    <mergeCell ref="C1:F5"/>
    <mergeCell ref="A6:F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26"/>
  <sheetViews>
    <sheetView topLeftCell="A10" workbookViewId="0">
      <selection activeCell="Q19" sqref="Q19"/>
    </sheetView>
  </sheetViews>
  <sheetFormatPr defaultRowHeight="12.75"/>
  <cols>
    <col min="1" max="1" width="29.140625" customWidth="1"/>
    <col min="2" max="2" width="16.5703125" customWidth="1"/>
  </cols>
  <sheetData>
    <row r="1" spans="1:10" s="356" customFormat="1" ht="15.75">
      <c r="A1" s="360" t="s">
        <v>583</v>
      </c>
      <c r="B1" s="360"/>
      <c r="C1" s="360"/>
      <c r="D1" s="360"/>
      <c r="E1" s="360"/>
      <c r="F1" s="360"/>
      <c r="G1" s="360"/>
      <c r="H1" s="360"/>
      <c r="I1" s="360"/>
      <c r="J1" s="360"/>
    </row>
    <row r="2" spans="1:10" s="356" customFormat="1" ht="15.75">
      <c r="A2" s="360" t="s">
        <v>584</v>
      </c>
      <c r="B2" s="360"/>
      <c r="C2" s="360"/>
      <c r="D2" s="360"/>
      <c r="E2" s="360"/>
      <c r="F2" s="360"/>
      <c r="G2" s="360"/>
      <c r="H2" s="360"/>
      <c r="I2" s="360"/>
      <c r="J2" s="360"/>
    </row>
    <row r="3" spans="1:10" s="356" customFormat="1" ht="15.75">
      <c r="A3" s="360" t="s">
        <v>585</v>
      </c>
      <c r="B3" s="360"/>
      <c r="C3" s="360"/>
      <c r="D3" s="360"/>
      <c r="E3" s="360"/>
      <c r="F3" s="360"/>
      <c r="G3" s="360"/>
      <c r="H3" s="360"/>
      <c r="I3" s="360"/>
      <c r="J3" s="360"/>
    </row>
    <row r="4" spans="1:10" s="356" customFormat="1" ht="15.75">
      <c r="A4" s="360" t="s">
        <v>586</v>
      </c>
      <c r="B4" s="360"/>
      <c r="C4" s="360"/>
      <c r="D4" s="360"/>
      <c r="E4" s="360"/>
      <c r="F4" s="360"/>
      <c r="G4" s="360"/>
      <c r="H4" s="360"/>
      <c r="I4" s="360"/>
      <c r="J4" s="360"/>
    </row>
    <row r="5" spans="1:10" ht="15.75" customHeight="1">
      <c r="A5" s="38"/>
    </row>
    <row r="6" spans="1:10" ht="15.75">
      <c r="A6" s="38"/>
    </row>
    <row r="7" spans="1:10" ht="15.75">
      <c r="A7" s="38"/>
    </row>
    <row r="8" spans="1:10" s="355" customFormat="1" ht="18.75">
      <c r="A8" s="361" t="s">
        <v>587</v>
      </c>
      <c r="B8" s="361"/>
      <c r="C8" s="361"/>
      <c r="D8" s="361"/>
      <c r="E8" s="361"/>
      <c r="F8" s="361"/>
      <c r="G8" s="361"/>
      <c r="H8" s="361"/>
      <c r="I8" s="361"/>
      <c r="J8" s="361"/>
    </row>
    <row r="9" spans="1:10" s="355" customFormat="1" ht="18.75">
      <c r="A9" s="361" t="s">
        <v>588</v>
      </c>
      <c r="B9" s="361"/>
      <c r="C9" s="361"/>
      <c r="D9" s="361"/>
      <c r="E9" s="361"/>
      <c r="F9" s="361"/>
      <c r="G9" s="361"/>
      <c r="H9" s="361"/>
      <c r="I9" s="361"/>
      <c r="J9" s="361"/>
    </row>
    <row r="10" spans="1:10" s="355" customFormat="1" ht="18.75" customHeight="1">
      <c r="A10" s="355" t="s">
        <v>589</v>
      </c>
    </row>
    <row r="11" spans="1:10" s="355" customFormat="1" ht="18.75" customHeight="1"/>
    <row r="12" spans="1:10" s="355" customFormat="1" ht="19.5" customHeight="1" thickBot="1"/>
    <row r="13" spans="1:10" ht="30" customHeight="1">
      <c r="A13" s="379" t="s">
        <v>590</v>
      </c>
      <c r="B13" s="379" t="s">
        <v>591</v>
      </c>
      <c r="C13" s="382" t="s">
        <v>592</v>
      </c>
      <c r="D13" s="383"/>
      <c r="E13" s="383"/>
      <c r="F13" s="383"/>
      <c r="G13" s="383"/>
      <c r="H13" s="383"/>
      <c r="I13" s="383"/>
      <c r="J13" s="384"/>
    </row>
    <row r="14" spans="1:10" ht="16.5" thickBot="1">
      <c r="A14" s="380"/>
      <c r="B14" s="380"/>
      <c r="C14" s="385" t="s">
        <v>593</v>
      </c>
      <c r="D14" s="386"/>
      <c r="E14" s="386"/>
      <c r="F14" s="386"/>
      <c r="G14" s="386"/>
      <c r="H14" s="386"/>
      <c r="I14" s="386"/>
      <c r="J14" s="387"/>
    </row>
    <row r="15" spans="1:10" ht="16.5" thickBot="1">
      <c r="A15" s="381"/>
      <c r="B15" s="381"/>
      <c r="C15" s="388" t="s">
        <v>594</v>
      </c>
      <c r="D15" s="389"/>
      <c r="E15" s="388">
        <v>2014</v>
      </c>
      <c r="F15" s="389"/>
      <c r="G15" s="388">
        <v>2015</v>
      </c>
      <c r="H15" s="389"/>
      <c r="I15" s="388">
        <v>2016</v>
      </c>
      <c r="J15" s="389"/>
    </row>
    <row r="16" spans="1:10">
      <c r="A16" s="373"/>
      <c r="B16" s="376"/>
      <c r="C16" s="362" t="s">
        <v>595</v>
      </c>
      <c r="D16" s="365" t="s">
        <v>596</v>
      </c>
      <c r="E16" s="362" t="s">
        <v>595</v>
      </c>
      <c r="F16" s="365" t="s">
        <v>597</v>
      </c>
      <c r="G16" s="362" t="s">
        <v>598</v>
      </c>
      <c r="H16" s="365" t="s">
        <v>597</v>
      </c>
      <c r="I16" s="362" t="s">
        <v>595</v>
      </c>
      <c r="J16" s="368" t="s">
        <v>597</v>
      </c>
    </row>
    <row r="17" spans="1:10">
      <c r="A17" s="374"/>
      <c r="B17" s="377"/>
      <c r="C17" s="363"/>
      <c r="D17" s="366"/>
      <c r="E17" s="363"/>
      <c r="F17" s="366"/>
      <c r="G17" s="363"/>
      <c r="H17" s="366"/>
      <c r="I17" s="363"/>
      <c r="J17" s="369"/>
    </row>
    <row r="18" spans="1:10" ht="13.5" thickBot="1">
      <c r="A18" s="375"/>
      <c r="B18" s="378"/>
      <c r="C18" s="364"/>
      <c r="D18" s="367"/>
      <c r="E18" s="364"/>
      <c r="F18" s="367"/>
      <c r="G18" s="364"/>
      <c r="H18" s="367"/>
      <c r="I18" s="364"/>
      <c r="J18" s="370"/>
    </row>
    <row r="19" spans="1:10" ht="39" thickBot="1">
      <c r="A19" s="350">
        <v>1</v>
      </c>
      <c r="B19" s="351" t="s">
        <v>599</v>
      </c>
      <c r="C19" s="352">
        <v>41142.406000000003</v>
      </c>
      <c r="D19" s="353"/>
      <c r="E19" s="352">
        <v>14682.406000000001</v>
      </c>
      <c r="F19" s="353"/>
      <c r="G19" s="352">
        <v>13230</v>
      </c>
      <c r="H19" s="353"/>
      <c r="I19" s="352">
        <v>13230</v>
      </c>
      <c r="J19" s="352"/>
    </row>
    <row r="20" spans="1:10" ht="102.75" thickBot="1">
      <c r="A20" s="350">
        <v>2</v>
      </c>
      <c r="B20" s="351" t="s">
        <v>600</v>
      </c>
      <c r="C20" s="352">
        <v>30340</v>
      </c>
      <c r="D20" s="353"/>
      <c r="E20" s="352">
        <v>9800</v>
      </c>
      <c r="F20" s="353"/>
      <c r="G20" s="352">
        <v>10270</v>
      </c>
      <c r="H20" s="353"/>
      <c r="I20" s="352">
        <v>10270</v>
      </c>
      <c r="J20" s="352"/>
    </row>
    <row r="21" spans="1:10" ht="90" thickBot="1">
      <c r="A21" s="350">
        <v>3</v>
      </c>
      <c r="B21" s="351" t="s">
        <v>601</v>
      </c>
      <c r="C21" s="352">
        <v>68831.429000000004</v>
      </c>
      <c r="D21" s="353">
        <v>2939.71</v>
      </c>
      <c r="E21" s="352">
        <v>28533.365000000002</v>
      </c>
      <c r="F21" s="353">
        <v>2939.71</v>
      </c>
      <c r="G21" s="352">
        <v>20151.831999999999</v>
      </c>
      <c r="H21" s="353"/>
      <c r="I21" s="352">
        <v>20146.232</v>
      </c>
      <c r="J21" s="352"/>
    </row>
    <row r="22" spans="1:10" ht="13.5" thickBot="1">
      <c r="A22" s="371" t="s">
        <v>602</v>
      </c>
      <c r="B22" s="372"/>
      <c r="C22" s="352">
        <v>140313.83499999999</v>
      </c>
      <c r="D22" s="353"/>
      <c r="E22" s="352">
        <v>53015.771000000001</v>
      </c>
      <c r="F22" s="353"/>
      <c r="G22" s="352">
        <v>43651.832000000002</v>
      </c>
      <c r="H22" s="353"/>
      <c r="I22" s="352">
        <v>43646.232000000004</v>
      </c>
      <c r="J22" s="352"/>
    </row>
    <row r="23" spans="1:10" ht="18.75">
      <c r="A23" s="354"/>
    </row>
    <row r="24" spans="1:10" ht="18.75">
      <c r="A24" s="349"/>
    </row>
    <row r="25" spans="1:10" ht="18.75">
      <c r="A25" s="349"/>
    </row>
    <row r="26" spans="1:10" ht="18.75">
      <c r="A26" s="349"/>
    </row>
  </sheetData>
  <mergeCells count="25">
    <mergeCell ref="A16:A18"/>
    <mergeCell ref="B16:B18"/>
    <mergeCell ref="C16:C18"/>
    <mergeCell ref="D16:D18"/>
    <mergeCell ref="E16:E18"/>
    <mergeCell ref="F16:F18"/>
    <mergeCell ref="A13:A15"/>
    <mergeCell ref="B13:B15"/>
    <mergeCell ref="C13:J13"/>
    <mergeCell ref="C14:J14"/>
    <mergeCell ref="C15:D15"/>
    <mergeCell ref="E15:F15"/>
    <mergeCell ref="G15:H15"/>
    <mergeCell ref="I15:J15"/>
    <mergeCell ref="G16:G18"/>
    <mergeCell ref="H16:H18"/>
    <mergeCell ref="I16:I18"/>
    <mergeCell ref="J16:J18"/>
    <mergeCell ref="A22:B22"/>
    <mergeCell ref="A4:J4"/>
    <mergeCell ref="A8:J8"/>
    <mergeCell ref="A9:J9"/>
    <mergeCell ref="A1:J1"/>
    <mergeCell ref="A2:J2"/>
    <mergeCell ref="A3:J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3"/>
  <sheetViews>
    <sheetView topLeftCell="A64" workbookViewId="0">
      <selection activeCell="A22" sqref="A22:E24"/>
    </sheetView>
  </sheetViews>
  <sheetFormatPr defaultRowHeight="15"/>
  <cols>
    <col min="1" max="1" width="28.7109375" style="3" customWidth="1"/>
    <col min="2" max="2" width="45.5703125" style="3" customWidth="1"/>
    <col min="3" max="3" width="16.5703125" style="3" customWidth="1"/>
    <col min="4" max="4" width="19.85546875" style="3" customWidth="1"/>
    <col min="5" max="5" width="20.85546875" style="3" customWidth="1"/>
    <col min="6" max="6" width="14.5703125" style="3" customWidth="1"/>
    <col min="7" max="7" width="14.42578125" style="3" customWidth="1"/>
    <col min="8" max="8" width="16.7109375" style="3" customWidth="1"/>
    <col min="9" max="16384" width="9.140625" style="3"/>
  </cols>
  <sheetData>
    <row r="1" spans="1:6">
      <c r="A1" s="1" t="s">
        <v>16</v>
      </c>
      <c r="B1" s="315"/>
      <c r="C1" s="315"/>
      <c r="D1" s="315"/>
      <c r="E1" s="315"/>
    </row>
    <row r="2" spans="1:6">
      <c r="A2" s="316" t="s">
        <v>529</v>
      </c>
      <c r="B2" s="316"/>
      <c r="C2" s="315"/>
      <c r="D2" s="315"/>
      <c r="E2" s="315"/>
    </row>
    <row r="3" spans="1:6">
      <c r="A3" s="4" t="s">
        <v>13</v>
      </c>
      <c r="B3" s="317" t="s">
        <v>433</v>
      </c>
      <c r="C3" s="315"/>
      <c r="D3" s="315"/>
      <c r="E3" s="315"/>
    </row>
    <row r="4" spans="1:6">
      <c r="A4" s="4"/>
      <c r="B4" s="317"/>
      <c r="C4" s="315"/>
      <c r="D4" s="315"/>
      <c r="E4" s="315"/>
    </row>
    <row r="5" spans="1:6">
      <c r="A5" s="1"/>
      <c r="B5" s="19" t="s">
        <v>57</v>
      </c>
      <c r="C5" s="2"/>
      <c r="D5" s="2"/>
      <c r="E5" s="2"/>
    </row>
    <row r="6" spans="1:6">
      <c r="A6" s="20" t="s">
        <v>133</v>
      </c>
      <c r="B6" s="2"/>
      <c r="C6" s="2"/>
      <c r="D6" s="2"/>
      <c r="E6" s="2"/>
    </row>
    <row r="7" spans="1:6">
      <c r="A7" s="21" t="s">
        <v>2</v>
      </c>
      <c r="B7" s="22" t="s">
        <v>4</v>
      </c>
      <c r="C7" s="23" t="s">
        <v>3</v>
      </c>
      <c r="D7" s="23" t="s">
        <v>3</v>
      </c>
      <c r="E7" s="23" t="s">
        <v>3</v>
      </c>
      <c r="F7" s="7"/>
    </row>
    <row r="8" spans="1:6">
      <c r="A8" s="24"/>
      <c r="B8" s="18" t="s">
        <v>0</v>
      </c>
      <c r="C8" s="33" t="s">
        <v>128</v>
      </c>
      <c r="D8" s="33" t="s">
        <v>129</v>
      </c>
      <c r="E8" s="33" t="s">
        <v>134</v>
      </c>
      <c r="F8" s="8"/>
    </row>
    <row r="9" spans="1:6">
      <c r="A9" s="42" t="s">
        <v>70</v>
      </c>
      <c r="B9" s="18"/>
      <c r="C9" s="17"/>
      <c r="D9" s="17"/>
      <c r="E9" s="17"/>
      <c r="F9" s="8"/>
    </row>
    <row r="10" spans="1:6">
      <c r="A10" s="42" t="s">
        <v>71</v>
      </c>
      <c r="B10" s="18"/>
      <c r="C10" s="81">
        <f>C11+C33+C35+C46+C57</f>
        <v>57381285.200000003</v>
      </c>
      <c r="D10" s="81">
        <f>D12+D15+D19+D22+D33+D36+D41+D44+D47+D57</f>
        <v>54858000</v>
      </c>
      <c r="E10" s="81">
        <f>E12+E15+E19+E22+E34+E36+E41+E44+E47+E57</f>
        <v>54858000</v>
      </c>
      <c r="F10" s="9"/>
    </row>
    <row r="11" spans="1:6">
      <c r="A11" s="40" t="s">
        <v>17</v>
      </c>
      <c r="B11" s="47" t="s">
        <v>5</v>
      </c>
      <c r="C11" s="51">
        <f>C12+C15+C19+C22</f>
        <v>21250000</v>
      </c>
      <c r="D11" s="51">
        <f>D12+D15+D19+D22</f>
        <v>21268000</v>
      </c>
      <c r="E11" s="41">
        <f>E12+E15+E19+E22</f>
        <v>21268000</v>
      </c>
      <c r="F11" s="9"/>
    </row>
    <row r="12" spans="1:6">
      <c r="A12" s="25" t="s">
        <v>29</v>
      </c>
      <c r="B12" s="25" t="s">
        <v>76</v>
      </c>
      <c r="C12" s="52">
        <v>21000000</v>
      </c>
      <c r="D12" s="26">
        <v>21000000</v>
      </c>
      <c r="E12" s="26">
        <v>21000000</v>
      </c>
      <c r="F12" s="10"/>
    </row>
    <row r="13" spans="1:6">
      <c r="A13" s="27" t="s">
        <v>77</v>
      </c>
      <c r="B13" s="27" t="s">
        <v>78</v>
      </c>
      <c r="C13" s="52"/>
      <c r="D13" s="26"/>
      <c r="E13" s="26"/>
      <c r="F13" s="10"/>
    </row>
    <row r="14" spans="1:6">
      <c r="A14" s="27" t="s">
        <v>79</v>
      </c>
      <c r="B14" s="27" t="s">
        <v>131</v>
      </c>
      <c r="C14" s="52"/>
      <c r="D14" s="26"/>
      <c r="E14" s="26"/>
      <c r="F14" s="10"/>
    </row>
    <row r="15" spans="1:6">
      <c r="A15" s="25" t="s">
        <v>68</v>
      </c>
      <c r="B15" s="25" t="s">
        <v>80</v>
      </c>
      <c r="C15" s="52">
        <v>190000</v>
      </c>
      <c r="D15" s="26">
        <v>199600</v>
      </c>
      <c r="E15" s="26">
        <v>199600</v>
      </c>
      <c r="F15" s="10"/>
    </row>
    <row r="16" spans="1:6">
      <c r="A16" s="27" t="s">
        <v>81</v>
      </c>
      <c r="B16" s="27" t="s">
        <v>82</v>
      </c>
      <c r="C16" s="52"/>
      <c r="D16" s="26"/>
      <c r="E16" s="26"/>
      <c r="F16" s="10"/>
    </row>
    <row r="17" spans="1:6">
      <c r="A17" s="27" t="s">
        <v>83</v>
      </c>
      <c r="B17" s="27" t="s">
        <v>84</v>
      </c>
      <c r="C17" s="52"/>
      <c r="D17" s="26"/>
      <c r="E17" s="26"/>
      <c r="F17" s="10"/>
    </row>
    <row r="18" spans="1:6">
      <c r="A18" s="27"/>
      <c r="B18" s="27" t="s">
        <v>85</v>
      </c>
      <c r="C18" s="52"/>
      <c r="D18" s="26"/>
      <c r="E18" s="26"/>
      <c r="F18" s="10"/>
    </row>
    <row r="19" spans="1:6">
      <c r="A19" s="25" t="s">
        <v>30</v>
      </c>
      <c r="B19" s="25" t="s">
        <v>86</v>
      </c>
      <c r="C19" s="52">
        <v>60000</v>
      </c>
      <c r="D19" s="26">
        <v>68400</v>
      </c>
      <c r="E19" s="26">
        <v>68400</v>
      </c>
      <c r="F19" s="10"/>
    </row>
    <row r="20" spans="1:6">
      <c r="A20" s="27" t="s">
        <v>87</v>
      </c>
      <c r="B20" s="27" t="s">
        <v>88</v>
      </c>
      <c r="C20" s="52"/>
      <c r="D20" s="26"/>
      <c r="E20" s="26"/>
      <c r="F20" s="10"/>
    </row>
    <row r="21" spans="1:6">
      <c r="A21" s="27" t="s">
        <v>89</v>
      </c>
      <c r="B21" s="27" t="s">
        <v>90</v>
      </c>
      <c r="C21" s="52"/>
      <c r="D21" s="52"/>
      <c r="E21" s="26"/>
      <c r="F21" s="10"/>
    </row>
    <row r="22" spans="1:6">
      <c r="A22" s="25" t="s">
        <v>6</v>
      </c>
      <c r="B22" s="25" t="s">
        <v>91</v>
      </c>
      <c r="C22" s="52">
        <v>0</v>
      </c>
      <c r="D22" s="52">
        <v>0</v>
      </c>
      <c r="E22" s="52">
        <v>0</v>
      </c>
      <c r="F22" s="10"/>
    </row>
    <row r="23" spans="1:6">
      <c r="A23" s="27" t="s">
        <v>92</v>
      </c>
      <c r="B23" s="27" t="s">
        <v>93</v>
      </c>
      <c r="C23" s="52"/>
      <c r="D23" s="26"/>
      <c r="E23" s="26"/>
      <c r="F23" s="10"/>
    </row>
    <row r="24" spans="1:6">
      <c r="A24" s="27" t="s">
        <v>94</v>
      </c>
      <c r="B24" s="27" t="s">
        <v>130</v>
      </c>
      <c r="C24" s="52"/>
      <c r="D24" s="26"/>
      <c r="E24" s="26"/>
      <c r="F24" s="10"/>
    </row>
    <row r="25" spans="1:6" ht="26.25">
      <c r="A25" s="27" t="s">
        <v>439</v>
      </c>
      <c r="B25" s="311" t="s">
        <v>440</v>
      </c>
      <c r="C25" s="52"/>
      <c r="D25" s="26"/>
      <c r="E25" s="26"/>
      <c r="F25" s="10"/>
    </row>
    <row r="26" spans="1:6" ht="26.25">
      <c r="A26" s="25" t="s">
        <v>441</v>
      </c>
      <c r="B26" s="310" t="s">
        <v>442</v>
      </c>
      <c r="C26" s="52">
        <f>C27+C28+C29+C30</f>
        <v>561600</v>
      </c>
      <c r="D26" s="26">
        <f>D27+D28+D29+D30</f>
        <v>686500</v>
      </c>
      <c r="E26" s="26">
        <f>E27+E28+E29+E30</f>
        <v>680900</v>
      </c>
      <c r="F26" s="10"/>
    </row>
    <row r="27" spans="1:6" ht="39">
      <c r="A27" s="313" t="s">
        <v>444</v>
      </c>
      <c r="B27" s="310" t="s">
        <v>443</v>
      </c>
      <c r="C27" s="312">
        <v>205500</v>
      </c>
      <c r="D27" s="26">
        <v>264100</v>
      </c>
      <c r="E27" s="26">
        <v>275100</v>
      </c>
      <c r="F27" s="10"/>
    </row>
    <row r="28" spans="1:6" ht="51.75">
      <c r="A28" s="313" t="s">
        <v>446</v>
      </c>
      <c r="B28" s="310" t="s">
        <v>445</v>
      </c>
      <c r="C28" s="52">
        <v>4300</v>
      </c>
      <c r="D28" s="26">
        <v>5400</v>
      </c>
      <c r="E28" s="26">
        <v>5200</v>
      </c>
      <c r="F28" s="10"/>
    </row>
    <row r="29" spans="1:6" ht="51.75">
      <c r="A29" s="313" t="s">
        <v>447</v>
      </c>
      <c r="B29" s="310" t="s">
        <v>450</v>
      </c>
      <c r="C29" s="52">
        <v>332800</v>
      </c>
      <c r="D29" s="26">
        <v>391000</v>
      </c>
      <c r="E29" s="26">
        <v>374900</v>
      </c>
      <c r="F29" s="10"/>
    </row>
    <row r="30" spans="1:6" ht="51.75">
      <c r="A30" s="313" t="s">
        <v>449</v>
      </c>
      <c r="B30" s="310" t="s">
        <v>448</v>
      </c>
      <c r="C30" s="52">
        <v>19000</v>
      </c>
      <c r="D30" s="26">
        <v>26000</v>
      </c>
      <c r="E30" s="26">
        <v>25700</v>
      </c>
      <c r="F30" s="10"/>
    </row>
    <row r="31" spans="1:6">
      <c r="A31" s="27"/>
      <c r="B31" s="27"/>
      <c r="C31" s="52"/>
      <c r="D31" s="26"/>
      <c r="E31" s="26"/>
      <c r="F31" s="10"/>
    </row>
    <row r="32" spans="1:6">
      <c r="A32" s="25" t="s">
        <v>20</v>
      </c>
      <c r="B32" s="167" t="s">
        <v>18</v>
      </c>
      <c r="C32" s="52"/>
      <c r="D32" s="26"/>
      <c r="E32" s="26"/>
      <c r="F32" s="10"/>
    </row>
    <row r="33" spans="1:6">
      <c r="A33" s="40" t="s">
        <v>31</v>
      </c>
      <c r="B33" s="47" t="s">
        <v>15</v>
      </c>
      <c r="C33" s="51">
        <v>210000</v>
      </c>
      <c r="D33" s="41">
        <v>240000</v>
      </c>
      <c r="E33" s="41">
        <v>240000</v>
      </c>
      <c r="F33" s="10"/>
    </row>
    <row r="34" spans="1:6">
      <c r="A34" s="39" t="s">
        <v>95</v>
      </c>
      <c r="B34" s="47" t="s">
        <v>15</v>
      </c>
      <c r="C34" s="51">
        <v>210000</v>
      </c>
      <c r="D34" s="41">
        <v>240000</v>
      </c>
      <c r="E34" s="41">
        <v>240000</v>
      </c>
      <c r="F34" s="10"/>
    </row>
    <row r="35" spans="1:6">
      <c r="A35" s="44" t="s">
        <v>1</v>
      </c>
      <c r="B35" s="46" t="s">
        <v>7</v>
      </c>
      <c r="C35" s="53">
        <f>C36+C39</f>
        <v>21250000</v>
      </c>
      <c r="D35" s="43">
        <f>D36+D39</f>
        <v>20550000</v>
      </c>
      <c r="E35" s="43">
        <f>E36+E39</f>
        <v>20550000</v>
      </c>
      <c r="F35" s="10"/>
    </row>
    <row r="36" spans="1:6">
      <c r="A36" s="27" t="s">
        <v>41</v>
      </c>
      <c r="B36" s="25" t="s">
        <v>60</v>
      </c>
      <c r="C36" s="50">
        <v>2250000</v>
      </c>
      <c r="D36" s="26">
        <v>2250000</v>
      </c>
      <c r="E36" s="26">
        <v>2250000</v>
      </c>
      <c r="F36" s="10"/>
    </row>
    <row r="37" spans="1:6">
      <c r="A37" s="27"/>
      <c r="B37" s="27" t="s">
        <v>61</v>
      </c>
      <c r="C37" s="52"/>
      <c r="D37" s="26"/>
      <c r="E37" s="26"/>
      <c r="F37" s="10"/>
    </row>
    <row r="38" spans="1:6">
      <c r="A38" s="27"/>
      <c r="B38" s="27" t="s">
        <v>62</v>
      </c>
      <c r="C38" s="52"/>
      <c r="D38" s="26"/>
      <c r="E38" s="26"/>
      <c r="F38" s="10"/>
    </row>
    <row r="39" spans="1:6">
      <c r="A39" s="40" t="s">
        <v>39</v>
      </c>
      <c r="B39" s="47" t="s">
        <v>8</v>
      </c>
      <c r="C39" s="51">
        <f>C40+C43</f>
        <v>19000000</v>
      </c>
      <c r="D39" s="41">
        <f>D41+D44</f>
        <v>18300000</v>
      </c>
      <c r="E39" s="41">
        <f>E41+E44</f>
        <v>18300000</v>
      </c>
      <c r="F39" s="10"/>
    </row>
    <row r="40" spans="1:6">
      <c r="A40" s="25" t="s">
        <v>33</v>
      </c>
      <c r="B40" s="27" t="s">
        <v>42</v>
      </c>
      <c r="C40" s="54">
        <v>3000000</v>
      </c>
      <c r="D40" s="26"/>
      <c r="E40" s="26"/>
      <c r="F40" s="10"/>
    </row>
    <row r="41" spans="1:6">
      <c r="A41" s="27" t="s">
        <v>96</v>
      </c>
      <c r="B41" s="27" t="s">
        <v>453</v>
      </c>
      <c r="C41" s="54"/>
      <c r="D41" s="28">
        <v>3100000</v>
      </c>
      <c r="E41" s="28">
        <v>3100000</v>
      </c>
      <c r="F41" s="10"/>
    </row>
    <row r="42" spans="1:6" ht="26.25">
      <c r="A42" s="27" t="s">
        <v>97</v>
      </c>
      <c r="B42" s="310" t="s">
        <v>452</v>
      </c>
      <c r="C42" s="54"/>
      <c r="D42" s="28"/>
      <c r="E42" s="28"/>
      <c r="F42" s="10"/>
    </row>
    <row r="43" spans="1:6">
      <c r="A43" s="25" t="s">
        <v>32</v>
      </c>
      <c r="B43" s="27" t="s">
        <v>42</v>
      </c>
      <c r="C43" s="54">
        <v>16000000</v>
      </c>
      <c r="D43" s="26"/>
      <c r="E43" s="26"/>
      <c r="F43" s="10"/>
    </row>
    <row r="44" spans="1:6">
      <c r="A44" s="27" t="s">
        <v>98</v>
      </c>
      <c r="B44" s="27" t="s">
        <v>43</v>
      </c>
      <c r="C44" s="54"/>
      <c r="D44" s="28">
        <v>15200000</v>
      </c>
      <c r="E44" s="28">
        <v>15200000</v>
      </c>
      <c r="F44" s="10"/>
    </row>
    <row r="45" spans="1:6" ht="26.25">
      <c r="A45" s="27" t="s">
        <v>451</v>
      </c>
      <c r="B45" s="310" t="s">
        <v>452</v>
      </c>
      <c r="C45" s="52"/>
      <c r="D45" s="26"/>
      <c r="E45" s="26"/>
      <c r="F45" s="10"/>
    </row>
    <row r="46" spans="1:6">
      <c r="A46" s="40"/>
      <c r="B46" s="47" t="s">
        <v>99</v>
      </c>
      <c r="C46" s="51">
        <v>10969439</v>
      </c>
      <c r="D46" s="41">
        <v>10200000</v>
      </c>
      <c r="E46" s="41">
        <v>10200000</v>
      </c>
      <c r="F46" s="10"/>
    </row>
    <row r="47" spans="1:6">
      <c r="A47" s="25" t="s">
        <v>100</v>
      </c>
      <c r="B47" s="82" t="s">
        <v>44</v>
      </c>
      <c r="C47" s="52">
        <v>10969439</v>
      </c>
      <c r="D47" s="26">
        <v>10200000</v>
      </c>
      <c r="E47" s="26">
        <v>10200000</v>
      </c>
      <c r="F47" s="10"/>
    </row>
    <row r="48" spans="1:6">
      <c r="A48" s="27"/>
      <c r="B48" s="82" t="s">
        <v>45</v>
      </c>
      <c r="C48" s="52"/>
      <c r="D48" s="26"/>
      <c r="E48" s="26"/>
      <c r="F48" s="10"/>
    </row>
    <row r="49" spans="1:6">
      <c r="A49" s="27"/>
      <c r="B49" s="82" t="s">
        <v>46</v>
      </c>
      <c r="C49" s="52"/>
      <c r="D49" s="26"/>
      <c r="E49" s="26"/>
      <c r="F49" s="10"/>
    </row>
    <row r="50" spans="1:6">
      <c r="A50" s="27"/>
      <c r="B50" s="82" t="s">
        <v>47</v>
      </c>
      <c r="C50" s="52"/>
      <c r="D50" s="26"/>
      <c r="E50" s="26"/>
      <c r="F50" s="10"/>
    </row>
    <row r="51" spans="1:6">
      <c r="A51" s="27"/>
      <c r="B51" s="82" t="s">
        <v>48</v>
      </c>
      <c r="C51" s="52"/>
      <c r="D51" s="26"/>
      <c r="E51" s="26"/>
      <c r="F51" s="10"/>
    </row>
    <row r="52" spans="1:6">
      <c r="A52" s="25" t="s">
        <v>101</v>
      </c>
      <c r="B52" s="82" t="s">
        <v>102</v>
      </c>
      <c r="C52" s="52"/>
      <c r="D52" s="26"/>
      <c r="E52" s="26"/>
      <c r="F52" s="10"/>
    </row>
    <row r="53" spans="1:6">
      <c r="A53" s="27"/>
      <c r="B53" s="82" t="s">
        <v>103</v>
      </c>
      <c r="C53" s="52"/>
      <c r="D53" s="26"/>
      <c r="E53" s="26"/>
      <c r="F53" s="10"/>
    </row>
    <row r="54" spans="1:6">
      <c r="A54" s="40" t="s">
        <v>52</v>
      </c>
      <c r="B54" s="47" t="s">
        <v>53</v>
      </c>
      <c r="C54" s="51"/>
      <c r="D54" s="41">
        <v>0</v>
      </c>
      <c r="E54" s="41">
        <v>0</v>
      </c>
      <c r="F54" s="10"/>
    </row>
    <row r="55" spans="1:6">
      <c r="A55" s="27"/>
      <c r="B55" s="27" t="s">
        <v>54</v>
      </c>
      <c r="C55" s="52"/>
      <c r="D55" s="26"/>
      <c r="E55" s="26"/>
      <c r="F55" s="10"/>
    </row>
    <row r="56" spans="1:6">
      <c r="A56" s="27"/>
      <c r="B56" s="27" t="s">
        <v>55</v>
      </c>
      <c r="C56" s="52"/>
      <c r="D56" s="26"/>
      <c r="E56" s="26"/>
      <c r="F56" s="10"/>
    </row>
    <row r="57" spans="1:6">
      <c r="A57" s="39" t="s">
        <v>69</v>
      </c>
      <c r="B57" s="40" t="s">
        <v>104</v>
      </c>
      <c r="C57" s="52">
        <v>3701846.2</v>
      </c>
      <c r="D57" s="28">
        <v>2600000</v>
      </c>
      <c r="E57" s="28">
        <v>2600000</v>
      </c>
      <c r="F57" s="10"/>
    </row>
    <row r="58" spans="1:6">
      <c r="A58" s="27"/>
      <c r="B58" s="25" t="s">
        <v>105</v>
      </c>
      <c r="C58" s="52"/>
      <c r="D58" s="26"/>
      <c r="E58" s="26"/>
      <c r="F58" s="10"/>
    </row>
    <row r="59" spans="1:6">
      <c r="A59" s="25" t="s">
        <v>106</v>
      </c>
      <c r="B59" s="27" t="s">
        <v>107</v>
      </c>
      <c r="C59" s="52">
        <v>3701846.2</v>
      </c>
      <c r="D59" s="28">
        <v>2600000</v>
      </c>
      <c r="E59" s="28">
        <v>2600000</v>
      </c>
      <c r="F59" s="10"/>
    </row>
    <row r="60" spans="1:6">
      <c r="A60" s="25"/>
      <c r="B60" s="27" t="s">
        <v>108</v>
      </c>
      <c r="C60" s="52"/>
      <c r="D60" s="26"/>
      <c r="E60" s="26"/>
      <c r="F60" s="10"/>
    </row>
    <row r="61" spans="1:6">
      <c r="A61" s="25"/>
      <c r="B61" s="27" t="s">
        <v>109</v>
      </c>
      <c r="C61" s="52"/>
      <c r="D61" s="26"/>
      <c r="E61" s="26"/>
      <c r="F61" s="10"/>
    </row>
    <row r="62" spans="1:6">
      <c r="A62" s="25" t="s">
        <v>50</v>
      </c>
      <c r="B62" s="25" t="s">
        <v>63</v>
      </c>
      <c r="C62" s="55"/>
      <c r="D62" s="29"/>
      <c r="E62" s="29"/>
      <c r="F62" s="10"/>
    </row>
    <row r="63" spans="1:6">
      <c r="A63" s="25"/>
      <c r="B63" s="25" t="s">
        <v>49</v>
      </c>
      <c r="C63" s="49"/>
      <c r="D63" s="25"/>
      <c r="E63" s="25"/>
      <c r="F63" s="11"/>
    </row>
    <row r="64" spans="1:6">
      <c r="A64" s="45" t="s">
        <v>40</v>
      </c>
      <c r="B64" s="45" t="s">
        <v>64</v>
      </c>
      <c r="C64" s="48">
        <v>3035689</v>
      </c>
      <c r="D64" s="48">
        <v>2428541</v>
      </c>
      <c r="E64" s="48">
        <v>2428541</v>
      </c>
      <c r="F64" s="12"/>
    </row>
    <row r="65" spans="1:6">
      <c r="A65" s="25"/>
      <c r="B65" s="27" t="s">
        <v>454</v>
      </c>
      <c r="C65" s="49"/>
      <c r="D65" s="49"/>
      <c r="E65" s="49"/>
      <c r="F65" s="11"/>
    </row>
    <row r="66" spans="1:6">
      <c r="A66" s="25"/>
      <c r="B66" s="25" t="s">
        <v>63</v>
      </c>
      <c r="C66" s="49"/>
      <c r="D66" s="49"/>
      <c r="E66" s="49"/>
      <c r="F66" s="11"/>
    </row>
    <row r="67" spans="1:6">
      <c r="A67" s="25" t="s">
        <v>110</v>
      </c>
      <c r="B67" s="27" t="s">
        <v>111</v>
      </c>
      <c r="C67" s="49">
        <v>3176202.07</v>
      </c>
      <c r="D67" s="49"/>
      <c r="E67" s="49"/>
      <c r="F67" s="13"/>
    </row>
    <row r="68" spans="1:6">
      <c r="A68" s="25"/>
      <c r="B68" s="27" t="s">
        <v>112</v>
      </c>
      <c r="C68" s="49"/>
      <c r="D68" s="49"/>
      <c r="E68" s="49"/>
      <c r="F68" s="13"/>
    </row>
    <row r="69" spans="1:6" ht="39">
      <c r="A69" s="25" t="s">
        <v>110</v>
      </c>
      <c r="B69" s="310" t="s">
        <v>475</v>
      </c>
      <c r="C69" s="49">
        <v>95514</v>
      </c>
      <c r="D69" s="49"/>
      <c r="E69" s="49"/>
      <c r="F69" s="13"/>
    </row>
    <row r="70" spans="1:6">
      <c r="A70" s="25" t="s">
        <v>110</v>
      </c>
      <c r="B70" s="27" t="s">
        <v>113</v>
      </c>
      <c r="C70" s="49">
        <v>2543400</v>
      </c>
      <c r="D70" s="49"/>
      <c r="E70" s="49"/>
      <c r="F70" s="14"/>
    </row>
    <row r="71" spans="1:6">
      <c r="A71" s="25"/>
      <c r="B71" s="27" t="s">
        <v>114</v>
      </c>
      <c r="C71" s="49"/>
      <c r="D71" s="49"/>
      <c r="E71" s="49"/>
      <c r="F71" s="15"/>
    </row>
    <row r="72" spans="1:6">
      <c r="A72" s="25" t="s">
        <v>59</v>
      </c>
      <c r="B72" s="25" t="s">
        <v>58</v>
      </c>
      <c r="C72" s="49">
        <v>67277.679999999993</v>
      </c>
      <c r="D72" s="49">
        <v>69894.64</v>
      </c>
      <c r="E72" s="49">
        <v>69894.64</v>
      </c>
      <c r="F72" s="15"/>
    </row>
    <row r="73" spans="1:6">
      <c r="A73" s="25"/>
      <c r="B73" s="27" t="s">
        <v>115</v>
      </c>
      <c r="C73" s="49"/>
      <c r="D73" s="49"/>
      <c r="E73" s="49"/>
      <c r="F73" s="15"/>
    </row>
    <row r="74" spans="1:6">
      <c r="A74" s="25" t="s">
        <v>65</v>
      </c>
      <c r="B74" s="25" t="s">
        <v>66</v>
      </c>
      <c r="C74" s="49"/>
      <c r="D74" s="31"/>
      <c r="E74" s="31"/>
      <c r="F74" s="15"/>
    </row>
    <row r="75" spans="1:6">
      <c r="A75" s="25"/>
      <c r="B75" s="27" t="s">
        <v>67</v>
      </c>
      <c r="C75" s="49"/>
      <c r="D75" s="31"/>
      <c r="E75" s="31"/>
      <c r="F75" s="15"/>
    </row>
    <row r="76" spans="1:6">
      <c r="A76" s="25" t="s">
        <v>116</v>
      </c>
      <c r="B76" s="27" t="s">
        <v>117</v>
      </c>
      <c r="C76" s="52"/>
      <c r="D76" s="32"/>
      <c r="E76" s="32"/>
      <c r="F76" s="15"/>
    </row>
    <row r="77" spans="1:6">
      <c r="A77" s="25" t="s">
        <v>118</v>
      </c>
      <c r="B77" s="25" t="s">
        <v>119</v>
      </c>
      <c r="C77" s="50">
        <v>62942.55</v>
      </c>
      <c r="D77" s="32"/>
      <c r="E77" s="32"/>
      <c r="F77" s="15"/>
    </row>
    <row r="78" spans="1:6">
      <c r="A78" s="25"/>
      <c r="B78" s="27" t="s">
        <v>120</v>
      </c>
      <c r="C78" s="50"/>
      <c r="D78" s="32"/>
      <c r="E78" s="32"/>
      <c r="F78" s="15"/>
    </row>
    <row r="79" spans="1:6">
      <c r="A79" s="25"/>
      <c r="B79" s="27" t="s">
        <v>121</v>
      </c>
      <c r="C79" s="50"/>
      <c r="D79" s="32"/>
      <c r="E79" s="32"/>
      <c r="F79" s="16"/>
    </row>
    <row r="80" spans="1:6">
      <c r="A80" s="25" t="s">
        <v>122</v>
      </c>
      <c r="B80" s="27" t="s">
        <v>123</v>
      </c>
      <c r="C80" s="50"/>
      <c r="D80" s="32"/>
      <c r="E80" s="32"/>
      <c r="F80" s="16"/>
    </row>
    <row r="81" spans="1:6">
      <c r="A81" s="27"/>
      <c r="B81" s="27" t="s">
        <v>124</v>
      </c>
      <c r="C81" s="50"/>
      <c r="D81" s="32"/>
      <c r="E81" s="32"/>
      <c r="F81" s="15"/>
    </row>
    <row r="82" spans="1:6">
      <c r="A82" s="25" t="s">
        <v>132</v>
      </c>
      <c r="B82" s="27"/>
      <c r="C82" s="81">
        <f>C11+C33+C35+C46+C57+C64+C72+C67+C26+C70+C77+C69</f>
        <v>66923910.5</v>
      </c>
      <c r="D82" s="81">
        <f>D10+D64+D72+D26</f>
        <v>58042935.640000001</v>
      </c>
      <c r="E82" s="81">
        <f>E10+E64+E72+E26</f>
        <v>58037335.640000001</v>
      </c>
    </row>
    <row r="83" spans="1:6">
      <c r="A83" s="2"/>
      <c r="B83" s="2"/>
      <c r="C83" s="2"/>
      <c r="D83" s="2"/>
      <c r="E83" s="2"/>
    </row>
  </sheetData>
  <phoneticPr fontId="0" type="noConversion"/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2:F147"/>
  <sheetViews>
    <sheetView topLeftCell="A94" workbookViewId="0">
      <selection activeCell="E105" sqref="E105"/>
    </sheetView>
  </sheetViews>
  <sheetFormatPr defaultRowHeight="12.75"/>
  <cols>
    <col min="1" max="1" width="73.140625" customWidth="1"/>
    <col min="2" max="3" width="10.85546875" customWidth="1"/>
    <col min="4" max="4" width="13.85546875" customWidth="1"/>
    <col min="5" max="5" width="10.42578125" customWidth="1"/>
    <col min="6" max="6" width="12.85546875" customWidth="1"/>
  </cols>
  <sheetData>
    <row r="2" spans="1:6">
      <c r="A2" s="1" t="s">
        <v>229</v>
      </c>
      <c r="B2" s="2"/>
      <c r="C2" s="2"/>
      <c r="D2" s="2"/>
      <c r="E2" s="2"/>
      <c r="F2" s="2"/>
    </row>
    <row r="3" spans="1:6">
      <c r="A3" s="1" t="s">
        <v>530</v>
      </c>
      <c r="B3" s="2"/>
      <c r="C3" s="2"/>
      <c r="D3" s="2"/>
      <c r="E3" s="2"/>
      <c r="F3" s="2"/>
    </row>
    <row r="4" spans="1:6">
      <c r="A4" s="37" t="s">
        <v>154</v>
      </c>
      <c r="B4" s="2"/>
      <c r="C4" s="2"/>
      <c r="D4" s="2"/>
      <c r="E4" s="2"/>
      <c r="F4" s="2"/>
    </row>
    <row r="5" spans="1:6">
      <c r="A5" s="2"/>
      <c r="B5" s="2"/>
      <c r="C5" s="2"/>
      <c r="D5" s="2"/>
      <c r="E5" s="2"/>
      <c r="F5" s="158" t="s">
        <v>248</v>
      </c>
    </row>
    <row r="6" spans="1:6">
      <c r="A6" s="34" t="s">
        <v>21</v>
      </c>
      <c r="B6" s="23" t="s">
        <v>173</v>
      </c>
      <c r="C6" s="23" t="s">
        <v>23</v>
      </c>
      <c r="D6" s="23" t="s">
        <v>25</v>
      </c>
      <c r="E6" s="23" t="s">
        <v>14</v>
      </c>
      <c r="F6" s="23" t="s">
        <v>3</v>
      </c>
    </row>
    <row r="7" spans="1:6">
      <c r="A7" s="34" t="s">
        <v>22</v>
      </c>
      <c r="B7" s="23" t="s">
        <v>38</v>
      </c>
      <c r="C7" s="23" t="s">
        <v>24</v>
      </c>
      <c r="D7" s="23" t="s">
        <v>26</v>
      </c>
      <c r="E7" s="35" t="s">
        <v>27</v>
      </c>
      <c r="F7" s="33" t="s">
        <v>72</v>
      </c>
    </row>
    <row r="8" spans="1:6">
      <c r="A8" s="34" t="s">
        <v>237</v>
      </c>
      <c r="B8" s="73" t="s">
        <v>56</v>
      </c>
      <c r="C8" s="73" t="s">
        <v>37</v>
      </c>
      <c r="D8" s="120"/>
      <c r="E8" s="67"/>
      <c r="F8" s="121">
        <f>F9+F13+F18+F25+F31+F24</f>
        <v>13859160.68</v>
      </c>
    </row>
    <row r="9" spans="1:6">
      <c r="A9" s="116" t="s">
        <v>297</v>
      </c>
      <c r="B9" s="117" t="s">
        <v>56</v>
      </c>
      <c r="C9" s="117" t="s">
        <v>35</v>
      </c>
      <c r="D9" s="122"/>
      <c r="E9" s="118"/>
      <c r="F9" s="123">
        <v>797074</v>
      </c>
    </row>
    <row r="10" spans="1:6">
      <c r="A10" s="96" t="s">
        <v>266</v>
      </c>
      <c r="B10" s="74" t="s">
        <v>56</v>
      </c>
      <c r="C10" s="74" t="s">
        <v>35</v>
      </c>
      <c r="D10" s="124">
        <v>8118021</v>
      </c>
      <c r="E10" s="69"/>
      <c r="F10" s="125">
        <f>F11</f>
        <v>797074</v>
      </c>
    </row>
    <row r="11" spans="1:6" ht="19.5" customHeight="1">
      <c r="A11" s="144" t="s">
        <v>298</v>
      </c>
      <c r="B11" s="145" t="s">
        <v>56</v>
      </c>
      <c r="C11" s="145" t="s">
        <v>35</v>
      </c>
      <c r="D11" s="149">
        <v>8118021</v>
      </c>
      <c r="E11" s="147" t="s">
        <v>137</v>
      </c>
      <c r="F11" s="150">
        <f>F12</f>
        <v>797074</v>
      </c>
    </row>
    <row r="12" spans="1:6">
      <c r="A12" s="144" t="s">
        <v>298</v>
      </c>
      <c r="B12" s="74" t="s">
        <v>56</v>
      </c>
      <c r="C12" s="74" t="s">
        <v>35</v>
      </c>
      <c r="D12" s="126" t="s">
        <v>136</v>
      </c>
      <c r="E12" s="68" t="s">
        <v>293</v>
      </c>
      <c r="F12" s="125">
        <v>797074</v>
      </c>
    </row>
    <row r="13" spans="1:6">
      <c r="A13" s="116" t="s">
        <v>160</v>
      </c>
      <c r="B13" s="117" t="s">
        <v>56</v>
      </c>
      <c r="C13" s="117" t="s">
        <v>9</v>
      </c>
      <c r="D13" s="127"/>
      <c r="E13" s="118"/>
      <c r="F13" s="123">
        <v>150000</v>
      </c>
    </row>
    <row r="14" spans="1:6">
      <c r="A14" s="140" t="s">
        <v>267</v>
      </c>
      <c r="B14" s="133" t="s">
        <v>56</v>
      </c>
      <c r="C14" s="133" t="s">
        <v>9</v>
      </c>
      <c r="D14" s="136" t="s">
        <v>161</v>
      </c>
      <c r="E14" s="134"/>
      <c r="F14" s="137">
        <f>F15</f>
        <v>150000</v>
      </c>
    </row>
    <row r="15" spans="1:6" ht="15.75" customHeight="1">
      <c r="A15" s="140" t="s">
        <v>267</v>
      </c>
      <c r="B15" s="133" t="s">
        <v>56</v>
      </c>
      <c r="C15" s="133" t="s">
        <v>9</v>
      </c>
      <c r="D15" s="136" t="s">
        <v>268</v>
      </c>
      <c r="E15" s="134"/>
      <c r="F15" s="138">
        <f>F16</f>
        <v>150000</v>
      </c>
    </row>
    <row r="16" spans="1:6">
      <c r="A16" s="140" t="s">
        <v>267</v>
      </c>
      <c r="B16" s="145" t="s">
        <v>56</v>
      </c>
      <c r="C16" s="145" t="s">
        <v>9</v>
      </c>
      <c r="D16" s="152" t="s">
        <v>268</v>
      </c>
      <c r="E16" s="153" t="s">
        <v>135</v>
      </c>
      <c r="F16" s="148">
        <f>F17</f>
        <v>150000</v>
      </c>
    </row>
    <row r="17" spans="1:6">
      <c r="A17" s="140" t="s">
        <v>267</v>
      </c>
      <c r="B17" s="133" t="s">
        <v>56</v>
      </c>
      <c r="C17" s="133" t="s">
        <v>9</v>
      </c>
      <c r="D17" s="136" t="s">
        <v>268</v>
      </c>
      <c r="E17" s="134" t="s">
        <v>292</v>
      </c>
      <c r="F17" s="138">
        <v>150000</v>
      </c>
    </row>
    <row r="18" spans="1:6" ht="17.25" customHeight="1">
      <c r="A18" s="119" t="s">
        <v>162</v>
      </c>
      <c r="B18" s="117" t="s">
        <v>56</v>
      </c>
      <c r="C18" s="129" t="s">
        <v>10</v>
      </c>
      <c r="D18" s="129"/>
      <c r="E18" s="118"/>
      <c r="F18" s="123">
        <v>10919759</v>
      </c>
    </row>
    <row r="19" spans="1:6" ht="25.5">
      <c r="A19" s="143" t="s">
        <v>271</v>
      </c>
      <c r="B19" s="74" t="s">
        <v>56</v>
      </c>
      <c r="C19" s="126" t="s">
        <v>10</v>
      </c>
      <c r="D19" s="126" t="s">
        <v>140</v>
      </c>
      <c r="E19" s="68"/>
      <c r="F19" s="142">
        <v>10919759</v>
      </c>
    </row>
    <row r="20" spans="1:6" ht="25.5">
      <c r="A20" s="143" t="s">
        <v>271</v>
      </c>
      <c r="B20" s="145" t="s">
        <v>56</v>
      </c>
      <c r="C20" s="146" t="s">
        <v>10</v>
      </c>
      <c r="D20" s="146" t="s">
        <v>140</v>
      </c>
      <c r="E20" s="147" t="s">
        <v>137</v>
      </c>
      <c r="F20" s="148">
        <v>7068759</v>
      </c>
    </row>
    <row r="21" spans="1:6" ht="25.5">
      <c r="A21" s="143" t="s">
        <v>271</v>
      </c>
      <c r="B21" s="74" t="s">
        <v>56</v>
      </c>
      <c r="C21" s="126" t="s">
        <v>10</v>
      </c>
      <c r="D21" s="126" t="s">
        <v>140</v>
      </c>
      <c r="E21" s="68" t="s">
        <v>293</v>
      </c>
      <c r="F21" s="130">
        <v>7068759</v>
      </c>
    </row>
    <row r="22" spans="1:6" ht="25.5">
      <c r="A22" s="143" t="s">
        <v>271</v>
      </c>
      <c r="B22" s="145" t="s">
        <v>56</v>
      </c>
      <c r="C22" s="146" t="s">
        <v>10</v>
      </c>
      <c r="D22" s="146" t="s">
        <v>140</v>
      </c>
      <c r="E22" s="147" t="s">
        <v>135</v>
      </c>
      <c r="F22" s="150">
        <f>F23</f>
        <v>3851000</v>
      </c>
    </row>
    <row r="23" spans="1:6" ht="29.25" customHeight="1">
      <c r="A23" s="143" t="s">
        <v>271</v>
      </c>
      <c r="B23" s="74" t="s">
        <v>56</v>
      </c>
      <c r="C23" s="126" t="s">
        <v>10</v>
      </c>
      <c r="D23" s="126" t="s">
        <v>140</v>
      </c>
      <c r="E23" s="68" t="s">
        <v>292</v>
      </c>
      <c r="F23" s="130">
        <v>3851000</v>
      </c>
    </row>
    <row r="24" spans="1:6" ht="21" customHeight="1">
      <c r="A24" s="63" t="s">
        <v>481</v>
      </c>
      <c r="B24" s="74" t="s">
        <v>56</v>
      </c>
      <c r="C24" s="126" t="s">
        <v>10</v>
      </c>
      <c r="D24" s="126" t="s">
        <v>482</v>
      </c>
      <c r="E24" s="68"/>
      <c r="F24" s="130">
        <v>266600</v>
      </c>
    </row>
    <row r="25" spans="1:6">
      <c r="A25" s="156" t="s">
        <v>11</v>
      </c>
      <c r="B25" s="129" t="s">
        <v>56</v>
      </c>
      <c r="C25" s="129" t="s">
        <v>75</v>
      </c>
      <c r="D25" s="129"/>
      <c r="E25" s="157"/>
      <c r="F25" s="123">
        <f>F26</f>
        <v>500000</v>
      </c>
    </row>
    <row r="26" spans="1:6">
      <c r="A26" s="135" t="s">
        <v>269</v>
      </c>
      <c r="B26" s="154" t="s">
        <v>56</v>
      </c>
      <c r="C26" s="154" t="s">
        <v>75</v>
      </c>
      <c r="D26" s="154" t="s">
        <v>247</v>
      </c>
      <c r="E26" s="155"/>
      <c r="F26" s="137">
        <f>F27</f>
        <v>500000</v>
      </c>
    </row>
    <row r="27" spans="1:6">
      <c r="A27" s="135" t="s">
        <v>270</v>
      </c>
      <c r="B27" s="154" t="s">
        <v>56</v>
      </c>
      <c r="C27" s="154" t="s">
        <v>75</v>
      </c>
      <c r="D27" s="154" t="s">
        <v>139</v>
      </c>
      <c r="E27" s="155"/>
      <c r="F27" s="137">
        <f>F28</f>
        <v>500000</v>
      </c>
    </row>
    <row r="28" spans="1:6" ht="13.5" customHeight="1">
      <c r="A28" s="159" t="s">
        <v>272</v>
      </c>
      <c r="B28" s="74" t="s">
        <v>56</v>
      </c>
      <c r="C28" s="126" t="s">
        <v>75</v>
      </c>
      <c r="D28" s="126" t="s">
        <v>273</v>
      </c>
      <c r="E28" s="68"/>
      <c r="F28" s="130">
        <f>F29</f>
        <v>500000</v>
      </c>
    </row>
    <row r="29" spans="1:6" ht="13.5" customHeight="1">
      <c r="A29" s="159" t="s">
        <v>272</v>
      </c>
      <c r="B29" s="145" t="s">
        <v>56</v>
      </c>
      <c r="C29" s="146" t="s">
        <v>75</v>
      </c>
      <c r="D29" s="146" t="s">
        <v>273</v>
      </c>
      <c r="E29" s="147" t="s">
        <v>221</v>
      </c>
      <c r="F29" s="150">
        <f>F30</f>
        <v>500000</v>
      </c>
    </row>
    <row r="30" spans="1:6">
      <c r="A30" s="160" t="s">
        <v>251</v>
      </c>
      <c r="B30" s="74" t="s">
        <v>56</v>
      </c>
      <c r="C30" s="126" t="s">
        <v>75</v>
      </c>
      <c r="D30" s="126" t="s">
        <v>273</v>
      </c>
      <c r="E30" s="68" t="s">
        <v>221</v>
      </c>
      <c r="F30" s="130">
        <v>500000</v>
      </c>
    </row>
    <row r="31" spans="1:6">
      <c r="A31" s="156" t="s">
        <v>164</v>
      </c>
      <c r="B31" s="117" t="s">
        <v>56</v>
      </c>
      <c r="C31" s="129" t="s">
        <v>74</v>
      </c>
      <c r="D31" s="129"/>
      <c r="E31" s="118"/>
      <c r="F31" s="123">
        <f>F32+F37</f>
        <v>1225727.68</v>
      </c>
    </row>
    <row r="32" spans="1:6" s="161" customFormat="1">
      <c r="A32" s="95" t="s">
        <v>275</v>
      </c>
      <c r="B32" s="133" t="s">
        <v>56</v>
      </c>
      <c r="C32" s="154" t="s">
        <v>74</v>
      </c>
      <c r="D32" s="154" t="s">
        <v>249</v>
      </c>
      <c r="E32" s="155"/>
      <c r="F32" s="276">
        <f>F33</f>
        <v>67277.679999999993</v>
      </c>
    </row>
    <row r="33" spans="1:6">
      <c r="A33" s="143" t="s">
        <v>274</v>
      </c>
      <c r="B33" s="74" t="s">
        <v>56</v>
      </c>
      <c r="C33" s="126" t="s">
        <v>74</v>
      </c>
      <c r="D33" s="126" t="s">
        <v>249</v>
      </c>
      <c r="E33" s="68"/>
      <c r="F33" s="130">
        <f>F34</f>
        <v>67277.679999999993</v>
      </c>
    </row>
    <row r="34" spans="1:6" ht="25.5" customHeight="1">
      <c r="A34" s="179" t="s">
        <v>252</v>
      </c>
      <c r="B34" s="133" t="s">
        <v>56</v>
      </c>
      <c r="C34" s="154" t="s">
        <v>74</v>
      </c>
      <c r="D34" s="154" t="s">
        <v>291</v>
      </c>
      <c r="E34" s="155"/>
      <c r="F34" s="137">
        <f>F35</f>
        <v>67277.679999999993</v>
      </c>
    </row>
    <row r="35" spans="1:6" s="161" customFormat="1" ht="15.75" customHeight="1">
      <c r="A35" s="179" t="s">
        <v>252</v>
      </c>
      <c r="B35" s="145" t="s">
        <v>56</v>
      </c>
      <c r="C35" s="146" t="s">
        <v>74</v>
      </c>
      <c r="D35" s="146" t="s">
        <v>291</v>
      </c>
      <c r="E35" s="147" t="s">
        <v>135</v>
      </c>
      <c r="F35" s="150">
        <f>F36</f>
        <v>67277.679999999993</v>
      </c>
    </row>
    <row r="36" spans="1:6" ht="30" customHeight="1">
      <c r="A36" s="179" t="s">
        <v>252</v>
      </c>
      <c r="B36" s="74" t="s">
        <v>56</v>
      </c>
      <c r="C36" s="71" t="s">
        <v>74</v>
      </c>
      <c r="D36" s="71" t="s">
        <v>291</v>
      </c>
      <c r="E36" s="69" t="s">
        <v>292</v>
      </c>
      <c r="F36" s="125">
        <v>67277.679999999993</v>
      </c>
    </row>
    <row r="37" spans="1:6" ht="18.75" customHeight="1">
      <c r="A37" s="271" t="s">
        <v>311</v>
      </c>
      <c r="B37" s="74" t="s">
        <v>56</v>
      </c>
      <c r="C37" s="71" t="s">
        <v>74</v>
      </c>
      <c r="D37" s="71" t="s">
        <v>211</v>
      </c>
      <c r="E37" s="69"/>
      <c r="F37" s="121" t="str">
        <f>F38</f>
        <v>1158450,0</v>
      </c>
    </row>
    <row r="38" spans="1:6" ht="21" customHeight="1">
      <c r="A38" s="163" t="s">
        <v>299</v>
      </c>
      <c r="B38" s="74" t="s">
        <v>56</v>
      </c>
      <c r="C38" s="71" t="s">
        <v>74</v>
      </c>
      <c r="D38" s="71" t="s">
        <v>294</v>
      </c>
      <c r="E38" s="69"/>
      <c r="F38" s="125" t="s">
        <v>172</v>
      </c>
    </row>
    <row r="39" spans="1:6" ht="26.25" customHeight="1">
      <c r="A39" s="163" t="s">
        <v>299</v>
      </c>
      <c r="B39" s="74" t="s">
        <v>56</v>
      </c>
      <c r="C39" s="71" t="s">
        <v>74</v>
      </c>
      <c r="D39" s="71" t="s">
        <v>294</v>
      </c>
      <c r="E39" s="69"/>
      <c r="F39" s="125">
        <f>F40+F42</f>
        <v>1158450</v>
      </c>
    </row>
    <row r="40" spans="1:6" ht="22.5" customHeight="1">
      <c r="A40" s="163" t="s">
        <v>299</v>
      </c>
      <c r="B40" s="145" t="s">
        <v>56</v>
      </c>
      <c r="C40" s="146" t="s">
        <v>74</v>
      </c>
      <c r="D40" s="146" t="s">
        <v>294</v>
      </c>
      <c r="E40" s="147" t="s">
        <v>295</v>
      </c>
      <c r="F40" s="150">
        <f>F41</f>
        <v>1118520</v>
      </c>
    </row>
    <row r="41" spans="1:6" ht="16.5" customHeight="1">
      <c r="A41" s="163" t="s">
        <v>299</v>
      </c>
      <c r="B41" s="74" t="s">
        <v>56</v>
      </c>
      <c r="C41" s="71" t="s">
        <v>74</v>
      </c>
      <c r="D41" s="71" t="s">
        <v>294</v>
      </c>
      <c r="E41" s="69" t="s">
        <v>295</v>
      </c>
      <c r="F41" s="125">
        <v>1118520</v>
      </c>
    </row>
    <row r="42" spans="1:6" ht="16.5" customHeight="1">
      <c r="A42" s="163" t="s">
        <v>299</v>
      </c>
      <c r="B42" s="145" t="s">
        <v>56</v>
      </c>
      <c r="C42" s="146" t="s">
        <v>74</v>
      </c>
      <c r="D42" s="146" t="s">
        <v>294</v>
      </c>
      <c r="E42" s="147" t="s">
        <v>135</v>
      </c>
      <c r="F42" s="150">
        <v>39930</v>
      </c>
    </row>
    <row r="43" spans="1:6" ht="16.5" customHeight="1">
      <c r="A43" s="163" t="s">
        <v>299</v>
      </c>
      <c r="B43" s="74" t="s">
        <v>56</v>
      </c>
      <c r="C43" s="71" t="s">
        <v>74</v>
      </c>
      <c r="D43" s="71" t="s">
        <v>294</v>
      </c>
      <c r="E43" s="69" t="s">
        <v>292</v>
      </c>
      <c r="F43" s="125">
        <v>39930</v>
      </c>
    </row>
    <row r="44" spans="1:6" ht="16.5" customHeight="1">
      <c r="A44" s="270" t="s">
        <v>314</v>
      </c>
      <c r="B44" s="74" t="s">
        <v>56</v>
      </c>
      <c r="C44" s="71" t="s">
        <v>312</v>
      </c>
      <c r="D44" s="71" t="s">
        <v>313</v>
      </c>
      <c r="E44" s="69" t="s">
        <v>135</v>
      </c>
      <c r="F44" s="121">
        <v>500000</v>
      </c>
    </row>
    <row r="45" spans="1:6" ht="16.5" customHeight="1">
      <c r="A45" s="269" t="s">
        <v>315</v>
      </c>
      <c r="B45" s="74" t="s">
        <v>56</v>
      </c>
      <c r="C45" s="71" t="s">
        <v>312</v>
      </c>
      <c r="D45" s="71" t="s">
        <v>313</v>
      </c>
      <c r="E45" s="69" t="s">
        <v>292</v>
      </c>
      <c r="F45" s="125">
        <v>500000</v>
      </c>
    </row>
    <row r="46" spans="1:6" ht="16.5" customHeight="1">
      <c r="A46" s="270" t="s">
        <v>316</v>
      </c>
      <c r="B46" s="74" t="s">
        <v>56</v>
      </c>
      <c r="C46" s="71" t="s">
        <v>318</v>
      </c>
      <c r="D46" s="71"/>
      <c r="E46" s="69"/>
      <c r="F46" s="121">
        <v>100000</v>
      </c>
    </row>
    <row r="47" spans="1:6" ht="16.5" customHeight="1">
      <c r="A47" s="269" t="s">
        <v>317</v>
      </c>
      <c r="B47" s="74" t="s">
        <v>56</v>
      </c>
      <c r="C47" s="71" t="s">
        <v>318</v>
      </c>
      <c r="D47" s="71" t="s">
        <v>282</v>
      </c>
      <c r="E47" s="69" t="s">
        <v>292</v>
      </c>
      <c r="F47" s="125">
        <v>95000</v>
      </c>
    </row>
    <row r="48" spans="1:6" ht="16.5" customHeight="1">
      <c r="A48" s="269" t="s">
        <v>317</v>
      </c>
      <c r="B48" s="74" t="s">
        <v>56</v>
      </c>
      <c r="C48" s="71" t="s">
        <v>318</v>
      </c>
      <c r="D48" s="71" t="s">
        <v>282</v>
      </c>
      <c r="E48" s="69" t="s">
        <v>292</v>
      </c>
      <c r="F48" s="125">
        <v>5000</v>
      </c>
    </row>
    <row r="49" spans="1:6" ht="16.5" customHeight="1">
      <c r="A49" s="165" t="s">
        <v>238</v>
      </c>
      <c r="B49" s="73" t="s">
        <v>56</v>
      </c>
      <c r="C49" s="72" t="s">
        <v>233</v>
      </c>
      <c r="D49" s="72"/>
      <c r="E49" s="67"/>
      <c r="F49" s="121">
        <f>F50+F73+F67</f>
        <v>14829610</v>
      </c>
    </row>
    <row r="50" spans="1:6" ht="16.5" customHeight="1">
      <c r="A50" s="178" t="s">
        <v>230</v>
      </c>
      <c r="B50" s="117" t="s">
        <v>56</v>
      </c>
      <c r="C50" s="129" t="s">
        <v>125</v>
      </c>
      <c r="D50" s="129"/>
      <c r="E50" s="118"/>
      <c r="F50" s="123">
        <f>F51</f>
        <v>7716500</v>
      </c>
    </row>
    <row r="51" spans="1:6" ht="28.5" customHeight="1">
      <c r="A51" s="97" t="s">
        <v>157</v>
      </c>
      <c r="B51" s="133" t="s">
        <v>56</v>
      </c>
      <c r="C51" s="154" t="s">
        <v>125</v>
      </c>
      <c r="D51" s="154" t="s">
        <v>166</v>
      </c>
      <c r="E51" s="155"/>
      <c r="F51" s="137">
        <f>F52</f>
        <v>7716500</v>
      </c>
    </row>
    <row r="52" spans="1:6" s="161" customFormat="1" ht="38.25">
      <c r="A52" s="172" t="s">
        <v>200</v>
      </c>
      <c r="B52" s="133" t="s">
        <v>56</v>
      </c>
      <c r="C52" s="154" t="s">
        <v>125</v>
      </c>
      <c r="D52" s="154" t="s">
        <v>168</v>
      </c>
      <c r="E52" s="155"/>
      <c r="F52" s="137">
        <v>7716500</v>
      </c>
    </row>
    <row r="53" spans="1:6" s="161" customFormat="1" ht="38.25">
      <c r="A53" s="179" t="s">
        <v>224</v>
      </c>
      <c r="B53" s="133" t="s">
        <v>56</v>
      </c>
      <c r="C53" s="154" t="s">
        <v>125</v>
      </c>
      <c r="D53" s="154" t="s">
        <v>220</v>
      </c>
      <c r="E53" s="155"/>
      <c r="F53" s="137">
        <f>F54</f>
        <v>0</v>
      </c>
    </row>
    <row r="54" spans="1:6" s="161" customFormat="1">
      <c r="A54" s="151" t="s">
        <v>301</v>
      </c>
      <c r="B54" s="145" t="s">
        <v>56</v>
      </c>
      <c r="C54" s="146" t="s">
        <v>125</v>
      </c>
      <c r="D54" s="146" t="s">
        <v>220</v>
      </c>
      <c r="E54" s="147" t="s">
        <v>135</v>
      </c>
      <c r="F54" s="150">
        <f>F55</f>
        <v>0</v>
      </c>
    </row>
    <row r="55" spans="1:6" s="161" customFormat="1">
      <c r="A55" s="151" t="s">
        <v>302</v>
      </c>
      <c r="B55" s="133" t="s">
        <v>56</v>
      </c>
      <c r="C55" s="154" t="s">
        <v>125</v>
      </c>
      <c r="D55" s="154" t="s">
        <v>220</v>
      </c>
      <c r="E55" s="155" t="s">
        <v>135</v>
      </c>
      <c r="F55" s="137"/>
    </row>
    <row r="56" spans="1:6" s="161" customFormat="1">
      <c r="A56" s="179" t="s">
        <v>303</v>
      </c>
      <c r="B56" s="133" t="s">
        <v>56</v>
      </c>
      <c r="C56" s="154" t="s">
        <v>125</v>
      </c>
      <c r="D56" s="154" t="s">
        <v>300</v>
      </c>
      <c r="E56" s="155"/>
      <c r="F56" s="137">
        <f>F57</f>
        <v>6551900</v>
      </c>
    </row>
    <row r="57" spans="1:6" s="161" customFormat="1">
      <c r="A57" s="151" t="s">
        <v>303</v>
      </c>
      <c r="B57" s="145" t="s">
        <v>56</v>
      </c>
      <c r="C57" s="146" t="s">
        <v>125</v>
      </c>
      <c r="D57" s="146" t="s">
        <v>300</v>
      </c>
      <c r="E57" s="147" t="s">
        <v>135</v>
      </c>
      <c r="F57" s="150">
        <f>F58</f>
        <v>6551900</v>
      </c>
    </row>
    <row r="58" spans="1:6" s="161" customFormat="1">
      <c r="A58" s="63" t="s">
        <v>303</v>
      </c>
      <c r="B58" s="133" t="s">
        <v>56</v>
      </c>
      <c r="C58" s="154" t="s">
        <v>125</v>
      </c>
      <c r="D58" s="154" t="s">
        <v>300</v>
      </c>
      <c r="E58" s="155" t="s">
        <v>292</v>
      </c>
      <c r="F58" s="137">
        <v>6551900</v>
      </c>
    </row>
    <row r="59" spans="1:6" s="161" customFormat="1">
      <c r="A59" s="63" t="s">
        <v>480</v>
      </c>
      <c r="B59" s="133" t="s">
        <v>56</v>
      </c>
      <c r="C59" s="154" t="s">
        <v>125</v>
      </c>
      <c r="D59" s="154" t="s">
        <v>479</v>
      </c>
      <c r="E59" s="155" t="s">
        <v>135</v>
      </c>
      <c r="F59" s="137">
        <v>507651.7</v>
      </c>
    </row>
    <row r="60" spans="1:6" s="161" customFormat="1">
      <c r="A60" s="63" t="s">
        <v>467</v>
      </c>
      <c r="B60" s="133" t="s">
        <v>56</v>
      </c>
      <c r="C60" s="154" t="s">
        <v>125</v>
      </c>
      <c r="D60" s="154" t="s">
        <v>479</v>
      </c>
      <c r="E60" s="155" t="s">
        <v>292</v>
      </c>
      <c r="F60" s="137">
        <v>507651.7</v>
      </c>
    </row>
    <row r="61" spans="1:6" s="161" customFormat="1">
      <c r="A61" s="179" t="s">
        <v>218</v>
      </c>
      <c r="B61" s="133" t="s">
        <v>56</v>
      </c>
      <c r="C61" s="154" t="s">
        <v>125</v>
      </c>
      <c r="D61" s="154" t="s">
        <v>276</v>
      </c>
      <c r="E61" s="155"/>
      <c r="F61" s="137">
        <f>F62</f>
        <v>600000</v>
      </c>
    </row>
    <row r="62" spans="1:6" s="161" customFormat="1">
      <c r="A62" s="179" t="s">
        <v>218</v>
      </c>
      <c r="B62" s="145" t="s">
        <v>56</v>
      </c>
      <c r="C62" s="146" t="s">
        <v>125</v>
      </c>
      <c r="D62" s="146" t="s">
        <v>276</v>
      </c>
      <c r="E62" s="147" t="s">
        <v>135</v>
      </c>
      <c r="F62" s="150">
        <f>F63</f>
        <v>600000</v>
      </c>
    </row>
    <row r="63" spans="1:6" s="161" customFormat="1">
      <c r="A63" s="179" t="s">
        <v>218</v>
      </c>
      <c r="B63" s="133" t="s">
        <v>56</v>
      </c>
      <c r="C63" s="154" t="s">
        <v>125</v>
      </c>
      <c r="D63" s="154" t="s">
        <v>276</v>
      </c>
      <c r="E63" s="155" t="s">
        <v>292</v>
      </c>
      <c r="F63" s="137">
        <v>600000</v>
      </c>
    </row>
    <row r="64" spans="1:6" s="161" customFormat="1">
      <c r="A64" s="180" t="s">
        <v>480</v>
      </c>
      <c r="B64" s="133" t="s">
        <v>56</v>
      </c>
      <c r="C64" s="154" t="s">
        <v>125</v>
      </c>
      <c r="D64" s="154" t="s">
        <v>277</v>
      </c>
      <c r="E64" s="155"/>
      <c r="F64" s="137">
        <v>56948.3</v>
      </c>
    </row>
    <row r="65" spans="1:6" s="161" customFormat="1">
      <c r="A65" s="151" t="s">
        <v>304</v>
      </c>
      <c r="B65" s="145" t="s">
        <v>56</v>
      </c>
      <c r="C65" s="146" t="s">
        <v>125</v>
      </c>
      <c r="D65" s="146" t="s">
        <v>277</v>
      </c>
      <c r="E65" s="147" t="s">
        <v>135</v>
      </c>
      <c r="F65" s="150">
        <v>56948.3</v>
      </c>
    </row>
    <row r="66" spans="1:6" s="161" customFormat="1">
      <c r="A66" s="151" t="s">
        <v>304</v>
      </c>
      <c r="B66" s="133" t="s">
        <v>56</v>
      </c>
      <c r="C66" s="154" t="s">
        <v>125</v>
      </c>
      <c r="D66" s="154" t="s">
        <v>277</v>
      </c>
      <c r="E66" s="155" t="s">
        <v>292</v>
      </c>
      <c r="F66" s="137">
        <v>56948.3</v>
      </c>
    </row>
    <row r="67" spans="1:6" s="161" customFormat="1">
      <c r="A67" s="151" t="s">
        <v>429</v>
      </c>
      <c r="B67" s="133" t="s">
        <v>56</v>
      </c>
      <c r="C67" s="154" t="s">
        <v>125</v>
      </c>
      <c r="D67" s="154" t="s">
        <v>426</v>
      </c>
      <c r="E67" s="155"/>
      <c r="F67" s="276">
        <f>F68+F69+F70+F72+F71</f>
        <v>5483110</v>
      </c>
    </row>
    <row r="68" spans="1:6" s="161" customFormat="1">
      <c r="A68" s="151" t="s">
        <v>425</v>
      </c>
      <c r="B68" s="133" t="s">
        <v>56</v>
      </c>
      <c r="C68" s="154" t="s">
        <v>125</v>
      </c>
      <c r="D68" s="154" t="s">
        <v>427</v>
      </c>
      <c r="E68" s="155" t="s">
        <v>292</v>
      </c>
      <c r="F68" s="137">
        <v>248000</v>
      </c>
    </row>
    <row r="69" spans="1:6" s="161" customFormat="1">
      <c r="A69" s="151" t="s">
        <v>460</v>
      </c>
      <c r="B69" s="133" t="s">
        <v>56</v>
      </c>
      <c r="C69" s="154" t="s">
        <v>125</v>
      </c>
      <c r="D69" s="154" t="s">
        <v>428</v>
      </c>
      <c r="E69" s="155" t="s">
        <v>292</v>
      </c>
      <c r="F69" s="137">
        <v>23400</v>
      </c>
    </row>
    <row r="70" spans="1:6" s="161" customFormat="1">
      <c r="A70" s="151" t="s">
        <v>455</v>
      </c>
      <c r="B70" s="133" t="s">
        <v>56</v>
      </c>
      <c r="C70" s="154" t="s">
        <v>125</v>
      </c>
      <c r="D70" s="154" t="s">
        <v>430</v>
      </c>
      <c r="E70" s="155" t="s">
        <v>292</v>
      </c>
      <c r="F70" s="137">
        <v>2668310</v>
      </c>
    </row>
    <row r="71" spans="1:6" s="161" customFormat="1">
      <c r="A71" s="151" t="s">
        <v>458</v>
      </c>
      <c r="B71" s="133" t="s">
        <v>56</v>
      </c>
      <c r="C71" s="154" t="s">
        <v>125</v>
      </c>
      <c r="D71" s="154" t="s">
        <v>456</v>
      </c>
      <c r="E71" s="155" t="s">
        <v>292</v>
      </c>
      <c r="F71" s="137">
        <v>23400</v>
      </c>
    </row>
    <row r="72" spans="1:6" s="161" customFormat="1">
      <c r="A72" s="151" t="s">
        <v>459</v>
      </c>
      <c r="B72" s="133" t="s">
        <v>56</v>
      </c>
      <c r="C72" s="154" t="s">
        <v>125</v>
      </c>
      <c r="D72" s="154" t="s">
        <v>457</v>
      </c>
      <c r="E72" s="155" t="s">
        <v>292</v>
      </c>
      <c r="F72" s="276">
        <v>2520000</v>
      </c>
    </row>
    <row r="73" spans="1:6">
      <c r="A73" s="116" t="s">
        <v>34</v>
      </c>
      <c r="B73" s="117" t="s">
        <v>56</v>
      </c>
      <c r="C73" s="129" t="s">
        <v>28</v>
      </c>
      <c r="D73" s="166"/>
      <c r="E73" s="129"/>
      <c r="F73" s="164">
        <f>F77</f>
        <v>1630000</v>
      </c>
    </row>
    <row r="74" spans="1:6">
      <c r="A74" s="267" t="s">
        <v>264</v>
      </c>
      <c r="B74" s="133" t="s">
        <v>56</v>
      </c>
      <c r="C74" s="154" t="s">
        <v>28</v>
      </c>
      <c r="D74" s="166">
        <v>8510000</v>
      </c>
      <c r="E74" s="129"/>
      <c r="F74" s="164">
        <v>1630000</v>
      </c>
    </row>
    <row r="75" spans="1:6" ht="22.5" customHeight="1">
      <c r="A75" s="268" t="s">
        <v>305</v>
      </c>
      <c r="B75" s="133" t="s">
        <v>56</v>
      </c>
      <c r="C75" s="154" t="s">
        <v>28</v>
      </c>
      <c r="D75" s="166">
        <v>8518104</v>
      </c>
      <c r="E75" s="129"/>
      <c r="F75" s="164">
        <v>1630000</v>
      </c>
    </row>
    <row r="76" spans="1:6">
      <c r="A76" s="151" t="s">
        <v>306</v>
      </c>
      <c r="B76" s="133" t="s">
        <v>56</v>
      </c>
      <c r="C76" s="154" t="s">
        <v>28</v>
      </c>
      <c r="D76" s="166">
        <v>8518104</v>
      </c>
      <c r="E76" s="129" t="s">
        <v>135</v>
      </c>
      <c r="F76" s="164">
        <v>1630000</v>
      </c>
    </row>
    <row r="77" spans="1:6">
      <c r="A77" s="151" t="s">
        <v>306</v>
      </c>
      <c r="B77" s="133" t="s">
        <v>56</v>
      </c>
      <c r="C77" s="154" t="s">
        <v>28</v>
      </c>
      <c r="D77" s="196">
        <v>8518104</v>
      </c>
      <c r="E77" s="154" t="s">
        <v>292</v>
      </c>
      <c r="F77" s="197">
        <v>1630000</v>
      </c>
    </row>
    <row r="78" spans="1:6" ht="19.5" customHeight="1">
      <c r="A78" s="34" t="s">
        <v>142</v>
      </c>
      <c r="B78" s="72" t="s">
        <v>56</v>
      </c>
      <c r="C78" s="72" t="s">
        <v>36</v>
      </c>
      <c r="D78" s="167"/>
      <c r="E78" s="67"/>
      <c r="F78" s="131">
        <f>F79+F94</f>
        <v>17277155</v>
      </c>
    </row>
    <row r="79" spans="1:6" ht="19.5" customHeight="1">
      <c r="A79" s="169" t="s">
        <v>231</v>
      </c>
      <c r="B79" s="117" t="s">
        <v>56</v>
      </c>
      <c r="C79" s="129" t="s">
        <v>19</v>
      </c>
      <c r="D79" s="166"/>
      <c r="E79" s="118"/>
      <c r="F79" s="164">
        <f>F80</f>
        <v>14115506</v>
      </c>
    </row>
    <row r="80" spans="1:6" ht="32.25" customHeight="1">
      <c r="A80" s="97" t="s">
        <v>157</v>
      </c>
      <c r="B80" s="133" t="s">
        <v>56</v>
      </c>
      <c r="C80" s="154" t="s">
        <v>19</v>
      </c>
      <c r="D80" s="154" t="s">
        <v>166</v>
      </c>
      <c r="E80" s="155"/>
      <c r="F80" s="137">
        <v>14115506</v>
      </c>
    </row>
    <row r="81" spans="1:6" ht="48" customHeight="1">
      <c r="A81" s="171" t="s">
        <v>217</v>
      </c>
      <c r="B81" s="74" t="s">
        <v>56</v>
      </c>
      <c r="C81" s="71" t="s">
        <v>19</v>
      </c>
      <c r="D81" s="71" t="s">
        <v>167</v>
      </c>
      <c r="E81" s="69"/>
      <c r="F81" s="125">
        <v>14115506</v>
      </c>
    </row>
    <row r="82" spans="1:6" ht="22.5" customHeight="1">
      <c r="A82" s="171" t="s">
        <v>307</v>
      </c>
      <c r="B82" s="74" t="s">
        <v>56</v>
      </c>
      <c r="C82" s="71" t="s">
        <v>19</v>
      </c>
      <c r="D82" s="71" t="s">
        <v>278</v>
      </c>
      <c r="E82" s="69"/>
      <c r="F82" s="125">
        <f>F83</f>
        <v>4953635</v>
      </c>
    </row>
    <row r="83" spans="1:6" ht="15.75" customHeight="1">
      <c r="A83" s="171" t="s">
        <v>307</v>
      </c>
      <c r="B83" s="145" t="s">
        <v>56</v>
      </c>
      <c r="C83" s="145" t="s">
        <v>19</v>
      </c>
      <c r="D83" s="145" t="s">
        <v>278</v>
      </c>
      <c r="E83" s="153" t="s">
        <v>135</v>
      </c>
      <c r="F83" s="150">
        <f>F84</f>
        <v>4953635</v>
      </c>
    </row>
    <row r="84" spans="1:6" ht="15" customHeight="1">
      <c r="A84" s="171" t="s">
        <v>307</v>
      </c>
      <c r="B84" s="74" t="s">
        <v>56</v>
      </c>
      <c r="C84" s="74" t="s">
        <v>19</v>
      </c>
      <c r="D84" s="74" t="s">
        <v>278</v>
      </c>
      <c r="E84" s="66" t="s">
        <v>292</v>
      </c>
      <c r="F84" s="125">
        <v>4953635</v>
      </c>
    </row>
    <row r="85" spans="1:6" ht="40.5" customHeight="1">
      <c r="A85" s="171" t="s">
        <v>308</v>
      </c>
      <c r="B85" s="74" t="s">
        <v>56</v>
      </c>
      <c r="C85" s="74" t="s">
        <v>19</v>
      </c>
      <c r="D85" s="74" t="s">
        <v>279</v>
      </c>
      <c r="E85" s="66"/>
      <c r="F85" s="125">
        <f>F86</f>
        <v>700000</v>
      </c>
    </row>
    <row r="86" spans="1:6" ht="17.25" customHeight="1">
      <c r="A86" s="151" t="s">
        <v>309</v>
      </c>
      <c r="B86" s="145" t="s">
        <v>56</v>
      </c>
      <c r="C86" s="145" t="s">
        <v>19</v>
      </c>
      <c r="D86" s="145" t="s">
        <v>279</v>
      </c>
      <c r="E86" s="153" t="s">
        <v>135</v>
      </c>
      <c r="F86" s="150">
        <f>F87</f>
        <v>700000</v>
      </c>
    </row>
    <row r="87" spans="1:6" ht="17.25" customHeight="1">
      <c r="A87" s="151" t="s">
        <v>309</v>
      </c>
      <c r="B87" s="74" t="s">
        <v>56</v>
      </c>
      <c r="C87" s="74" t="s">
        <v>19</v>
      </c>
      <c r="D87" s="74" t="s">
        <v>279</v>
      </c>
      <c r="E87" s="66" t="s">
        <v>292</v>
      </c>
      <c r="F87" s="125">
        <v>700000</v>
      </c>
    </row>
    <row r="88" spans="1:6" ht="40.5" customHeight="1">
      <c r="A88" s="171" t="s">
        <v>308</v>
      </c>
      <c r="B88" s="74" t="s">
        <v>56</v>
      </c>
      <c r="C88" s="74" t="s">
        <v>19</v>
      </c>
      <c r="D88" s="74" t="s">
        <v>280</v>
      </c>
      <c r="E88" s="66"/>
      <c r="F88" s="125">
        <f>F89</f>
        <v>600000</v>
      </c>
    </row>
    <row r="89" spans="1:6" ht="15" customHeight="1">
      <c r="A89" s="151" t="s">
        <v>310</v>
      </c>
      <c r="B89" s="145" t="s">
        <v>56</v>
      </c>
      <c r="C89" s="145" t="s">
        <v>19</v>
      </c>
      <c r="D89" s="145" t="s">
        <v>280</v>
      </c>
      <c r="E89" s="153" t="s">
        <v>135</v>
      </c>
      <c r="F89" s="150">
        <f>F90</f>
        <v>600000</v>
      </c>
    </row>
    <row r="90" spans="1:6" ht="16.5" customHeight="1">
      <c r="A90" s="151" t="s">
        <v>310</v>
      </c>
      <c r="B90" s="74" t="s">
        <v>56</v>
      </c>
      <c r="C90" s="74" t="s">
        <v>19</v>
      </c>
      <c r="D90" s="74" t="s">
        <v>280</v>
      </c>
      <c r="E90" s="66" t="s">
        <v>292</v>
      </c>
      <c r="F90" s="125">
        <v>600000</v>
      </c>
    </row>
    <row r="91" spans="1:6" ht="41.25" customHeight="1">
      <c r="A91" s="171" t="s">
        <v>308</v>
      </c>
      <c r="B91" s="74" t="s">
        <v>56</v>
      </c>
      <c r="C91" s="74" t="s">
        <v>19</v>
      </c>
      <c r="D91" s="74" t="s">
        <v>281</v>
      </c>
      <c r="E91" s="66"/>
      <c r="F91" s="125">
        <f>F92</f>
        <v>7861871</v>
      </c>
    </row>
    <row r="92" spans="1:6" ht="15.75" customHeight="1">
      <c r="A92" s="151" t="s">
        <v>319</v>
      </c>
      <c r="B92" s="145" t="s">
        <v>56</v>
      </c>
      <c r="C92" s="145" t="s">
        <v>19</v>
      </c>
      <c r="D92" s="145" t="s">
        <v>281</v>
      </c>
      <c r="E92" s="153" t="s">
        <v>135</v>
      </c>
      <c r="F92" s="150">
        <f>F93</f>
        <v>7861871</v>
      </c>
    </row>
    <row r="93" spans="1:6" ht="17.25" customHeight="1">
      <c r="A93" s="151" t="s">
        <v>319</v>
      </c>
      <c r="B93" s="74" t="s">
        <v>56</v>
      </c>
      <c r="C93" s="74" t="s">
        <v>19</v>
      </c>
      <c r="D93" s="74" t="s">
        <v>281</v>
      </c>
      <c r="E93" s="66" t="s">
        <v>292</v>
      </c>
      <c r="F93" s="125">
        <v>7861871</v>
      </c>
    </row>
    <row r="94" spans="1:6" ht="18" customHeight="1">
      <c r="A94" s="169" t="s">
        <v>320</v>
      </c>
      <c r="B94" s="117" t="s">
        <v>56</v>
      </c>
      <c r="C94" s="117" t="s">
        <v>216</v>
      </c>
      <c r="D94" s="175"/>
      <c r="E94" s="175"/>
      <c r="F94" s="176">
        <f>F95</f>
        <v>3161649</v>
      </c>
    </row>
    <row r="95" spans="1:6" ht="42.75" customHeight="1">
      <c r="A95" s="171" t="s">
        <v>283</v>
      </c>
      <c r="B95" s="133" t="s">
        <v>56</v>
      </c>
      <c r="C95" s="133" t="s">
        <v>216</v>
      </c>
      <c r="D95" s="134" t="s">
        <v>284</v>
      </c>
      <c r="E95" s="134"/>
      <c r="F95" s="138">
        <f>F96+F99+F102+F105</f>
        <v>3161649</v>
      </c>
    </row>
    <row r="96" spans="1:6" ht="14.25" customHeight="1">
      <c r="A96" s="171" t="s">
        <v>256</v>
      </c>
      <c r="B96" s="133" t="s">
        <v>56</v>
      </c>
      <c r="C96" s="133" t="s">
        <v>216</v>
      </c>
      <c r="D96" s="134" t="s">
        <v>285</v>
      </c>
      <c r="E96" s="134"/>
      <c r="F96" s="138">
        <f>F97</f>
        <v>0</v>
      </c>
    </row>
    <row r="97" spans="1:6" ht="14.25" customHeight="1">
      <c r="A97" s="171" t="s">
        <v>256</v>
      </c>
      <c r="B97" s="145" t="s">
        <v>56</v>
      </c>
      <c r="C97" s="145" t="s">
        <v>216</v>
      </c>
      <c r="D97" s="153" t="s">
        <v>285</v>
      </c>
      <c r="E97" s="153" t="s">
        <v>135</v>
      </c>
      <c r="F97" s="148">
        <f>F98</f>
        <v>0</v>
      </c>
    </row>
    <row r="98" spans="1:6">
      <c r="A98" s="171" t="s">
        <v>256</v>
      </c>
      <c r="B98" s="74" t="s">
        <v>56</v>
      </c>
      <c r="C98" s="74" t="s">
        <v>216</v>
      </c>
      <c r="D98" s="74" t="s">
        <v>285</v>
      </c>
      <c r="E98" s="66" t="s">
        <v>292</v>
      </c>
      <c r="F98" s="132">
        <v>0</v>
      </c>
    </row>
    <row r="99" spans="1:6">
      <c r="A99" s="63" t="s">
        <v>321</v>
      </c>
      <c r="B99" s="74" t="s">
        <v>56</v>
      </c>
      <c r="C99" s="74" t="s">
        <v>216</v>
      </c>
      <c r="D99" s="74" t="s">
        <v>286</v>
      </c>
      <c r="E99" s="66"/>
      <c r="F99" s="132">
        <f>F100</f>
        <v>0</v>
      </c>
    </row>
    <row r="100" spans="1:6">
      <c r="A100" s="63" t="s">
        <v>321</v>
      </c>
      <c r="B100" s="145" t="s">
        <v>56</v>
      </c>
      <c r="C100" s="145" t="s">
        <v>216</v>
      </c>
      <c r="D100" s="145" t="s">
        <v>286</v>
      </c>
      <c r="E100" s="153" t="s">
        <v>135</v>
      </c>
      <c r="F100" s="148">
        <f>F101</f>
        <v>0</v>
      </c>
    </row>
    <row r="101" spans="1:6">
      <c r="A101" s="63" t="s">
        <v>321</v>
      </c>
      <c r="B101" s="74" t="s">
        <v>56</v>
      </c>
      <c r="C101" s="74" t="s">
        <v>216</v>
      </c>
      <c r="D101" s="74" t="s">
        <v>286</v>
      </c>
      <c r="E101" s="66" t="s">
        <v>292</v>
      </c>
      <c r="F101" s="132">
        <v>0</v>
      </c>
    </row>
    <row r="102" spans="1:6">
      <c r="A102" s="63" t="s">
        <v>258</v>
      </c>
      <c r="B102" s="74" t="s">
        <v>56</v>
      </c>
      <c r="C102" s="74" t="s">
        <v>216</v>
      </c>
      <c r="D102" s="74" t="s">
        <v>287</v>
      </c>
      <c r="E102" s="66"/>
      <c r="F102" s="132">
        <f>F103</f>
        <v>2000000</v>
      </c>
    </row>
    <row r="103" spans="1:6">
      <c r="A103" s="63" t="s">
        <v>258</v>
      </c>
      <c r="B103" s="145" t="s">
        <v>56</v>
      </c>
      <c r="C103" s="145" t="s">
        <v>216</v>
      </c>
      <c r="D103" s="145" t="s">
        <v>287</v>
      </c>
      <c r="E103" s="153" t="s">
        <v>135</v>
      </c>
      <c r="F103" s="148">
        <f>F104</f>
        <v>2000000</v>
      </c>
    </row>
    <row r="104" spans="1:6">
      <c r="A104" s="63" t="s">
        <v>258</v>
      </c>
      <c r="B104" s="74" t="s">
        <v>56</v>
      </c>
      <c r="C104" s="74" t="s">
        <v>216</v>
      </c>
      <c r="D104" s="74" t="s">
        <v>287</v>
      </c>
      <c r="E104" s="66" t="s">
        <v>292</v>
      </c>
      <c r="F104" s="132">
        <v>2000000</v>
      </c>
    </row>
    <row r="105" spans="1:6">
      <c r="A105" s="63" t="s">
        <v>511</v>
      </c>
      <c r="B105" s="74" t="s">
        <v>56</v>
      </c>
      <c r="C105" s="74" t="s">
        <v>216</v>
      </c>
      <c r="D105" s="74" t="s">
        <v>284</v>
      </c>
      <c r="E105" s="66" t="s">
        <v>538</v>
      </c>
      <c r="F105" s="132">
        <v>1161649</v>
      </c>
    </row>
    <row r="106" spans="1:6">
      <c r="A106" s="63" t="s">
        <v>534</v>
      </c>
      <c r="B106" s="74" t="s">
        <v>56</v>
      </c>
      <c r="C106" s="74" t="s">
        <v>216</v>
      </c>
      <c r="D106" s="74" t="s">
        <v>512</v>
      </c>
      <c r="E106" s="66" t="s">
        <v>513</v>
      </c>
      <c r="F106" s="132">
        <v>1161649</v>
      </c>
    </row>
    <row r="107" spans="1:6">
      <c r="A107" s="63"/>
      <c r="B107" s="74"/>
      <c r="C107" s="74"/>
      <c r="D107" s="74"/>
      <c r="E107" s="66"/>
      <c r="F107" s="132"/>
    </row>
    <row r="108" spans="1:6">
      <c r="A108" s="91" t="s">
        <v>239</v>
      </c>
      <c r="B108" s="73" t="s">
        <v>56</v>
      </c>
      <c r="C108" s="73" t="s">
        <v>234</v>
      </c>
      <c r="D108" s="73"/>
      <c r="E108" s="174"/>
      <c r="F108" s="128">
        <f>F109</f>
        <v>14682406.07</v>
      </c>
    </row>
    <row r="109" spans="1:6">
      <c r="A109" s="272" t="s">
        <v>242</v>
      </c>
      <c r="B109" s="117" t="s">
        <v>56</v>
      </c>
      <c r="C109" s="117" t="s">
        <v>12</v>
      </c>
      <c r="D109" s="117"/>
      <c r="E109" s="175"/>
      <c r="F109" s="176">
        <f>F110</f>
        <v>14682406.07</v>
      </c>
    </row>
    <row r="110" spans="1:6">
      <c r="A110" s="36" t="s">
        <v>322</v>
      </c>
      <c r="B110" s="74" t="s">
        <v>56</v>
      </c>
      <c r="C110" s="74" t="s">
        <v>12</v>
      </c>
      <c r="D110" s="74" t="s">
        <v>144</v>
      </c>
      <c r="E110" s="66"/>
      <c r="F110" s="138">
        <f>F111+F115+F123+F124</f>
        <v>14682406.07</v>
      </c>
    </row>
    <row r="111" spans="1:6" ht="27">
      <c r="A111" s="274" t="s">
        <v>207</v>
      </c>
      <c r="B111" s="74" t="s">
        <v>56</v>
      </c>
      <c r="C111" s="74" t="s">
        <v>12</v>
      </c>
      <c r="D111" s="74" t="s">
        <v>213</v>
      </c>
      <c r="E111" s="66"/>
      <c r="F111" s="138">
        <f>F112</f>
        <v>5950400</v>
      </c>
    </row>
    <row r="112" spans="1:6" ht="15.75" customHeight="1">
      <c r="A112" s="181" t="s">
        <v>323</v>
      </c>
      <c r="B112" s="74" t="s">
        <v>56</v>
      </c>
      <c r="C112" s="74" t="s">
        <v>12</v>
      </c>
      <c r="D112" s="74" t="s">
        <v>145</v>
      </c>
      <c r="E112" s="66"/>
      <c r="F112" s="138">
        <f>F113</f>
        <v>5950400</v>
      </c>
    </row>
    <row r="113" spans="1:6" ht="19.5" customHeight="1">
      <c r="A113" s="181" t="s">
        <v>323</v>
      </c>
      <c r="B113" s="145" t="s">
        <v>56</v>
      </c>
      <c r="C113" s="145" t="s">
        <v>12</v>
      </c>
      <c r="D113" s="145" t="s">
        <v>145</v>
      </c>
      <c r="E113" s="153" t="s">
        <v>146</v>
      </c>
      <c r="F113" s="148">
        <f>F114</f>
        <v>5950400</v>
      </c>
    </row>
    <row r="114" spans="1:6" ht="19.5" customHeight="1">
      <c r="A114" s="181" t="s">
        <v>323</v>
      </c>
      <c r="B114" s="74" t="s">
        <v>56</v>
      </c>
      <c r="C114" s="74" t="s">
        <v>12</v>
      </c>
      <c r="D114" s="74" t="s">
        <v>145</v>
      </c>
      <c r="E114" s="66" t="s">
        <v>146</v>
      </c>
      <c r="F114" s="138">
        <v>5950400</v>
      </c>
    </row>
    <row r="115" spans="1:6" ht="40.5">
      <c r="A115" s="274" t="s">
        <v>262</v>
      </c>
      <c r="B115" s="74" t="s">
        <v>56</v>
      </c>
      <c r="C115" s="74" t="s">
        <v>12</v>
      </c>
      <c r="D115" s="74" t="s">
        <v>147</v>
      </c>
      <c r="E115" s="66"/>
      <c r="F115" s="138">
        <f>F116+F119</f>
        <v>8400000</v>
      </c>
    </row>
    <row r="116" spans="1:6">
      <c r="A116" s="181" t="s">
        <v>324</v>
      </c>
      <c r="B116" s="74" t="s">
        <v>56</v>
      </c>
      <c r="C116" s="74" t="s">
        <v>12</v>
      </c>
      <c r="D116" s="74" t="s">
        <v>148</v>
      </c>
      <c r="E116" s="66"/>
      <c r="F116" s="138" t="str">
        <f>F117</f>
        <v>7100000,0</v>
      </c>
    </row>
    <row r="117" spans="1:6">
      <c r="A117" s="181" t="s">
        <v>324</v>
      </c>
      <c r="B117" s="145" t="s">
        <v>56</v>
      </c>
      <c r="C117" s="145" t="s">
        <v>12</v>
      </c>
      <c r="D117" s="145" t="s">
        <v>148</v>
      </c>
      <c r="E117" s="153" t="s">
        <v>209</v>
      </c>
      <c r="F117" s="148" t="str">
        <f>F118</f>
        <v>7100000,0</v>
      </c>
    </row>
    <row r="118" spans="1:6">
      <c r="A118" s="181" t="s">
        <v>324</v>
      </c>
      <c r="B118" s="74" t="s">
        <v>56</v>
      </c>
      <c r="C118" s="74" t="s">
        <v>12</v>
      </c>
      <c r="D118" s="74" t="s">
        <v>148</v>
      </c>
      <c r="E118" s="66" t="s">
        <v>146</v>
      </c>
      <c r="F118" s="138" t="s">
        <v>170</v>
      </c>
    </row>
    <row r="119" spans="1:6" ht="30.75" customHeight="1">
      <c r="A119" s="273" t="s">
        <v>225</v>
      </c>
      <c r="B119" s="133" t="s">
        <v>56</v>
      </c>
      <c r="C119" s="133" t="s">
        <v>12</v>
      </c>
      <c r="D119" s="133" t="s">
        <v>288</v>
      </c>
      <c r="E119" s="134"/>
      <c r="F119" s="138" t="str">
        <f>F120</f>
        <v>1300000,0</v>
      </c>
    </row>
    <row r="120" spans="1:6" ht="20.25" customHeight="1">
      <c r="A120" s="63" t="s">
        <v>325</v>
      </c>
      <c r="B120" s="133" t="s">
        <v>56</v>
      </c>
      <c r="C120" s="133" t="s">
        <v>12</v>
      </c>
      <c r="D120" s="133" t="s">
        <v>289</v>
      </c>
      <c r="E120" s="134"/>
      <c r="F120" s="138" t="str">
        <f>F121</f>
        <v>1300000,0</v>
      </c>
    </row>
    <row r="121" spans="1:6" ht="17.25" customHeight="1">
      <c r="A121" s="63" t="s">
        <v>325</v>
      </c>
      <c r="B121" s="141" t="s">
        <v>56</v>
      </c>
      <c r="C121" s="141" t="s">
        <v>12</v>
      </c>
      <c r="D121" s="141" t="s">
        <v>289</v>
      </c>
      <c r="E121" s="153" t="s">
        <v>135</v>
      </c>
      <c r="F121" s="148" t="str">
        <f>F122</f>
        <v>1300000,0</v>
      </c>
    </row>
    <row r="122" spans="1:6">
      <c r="A122" s="63" t="s">
        <v>325</v>
      </c>
      <c r="B122" s="74" t="s">
        <v>56</v>
      </c>
      <c r="C122" s="74" t="s">
        <v>12</v>
      </c>
      <c r="D122" s="74" t="s">
        <v>289</v>
      </c>
      <c r="E122" s="66" t="s">
        <v>292</v>
      </c>
      <c r="F122" s="138" t="s">
        <v>171</v>
      </c>
    </row>
    <row r="123" spans="1:6" ht="25.5">
      <c r="A123" s="63" t="s">
        <v>473</v>
      </c>
      <c r="B123" s="74" t="s">
        <v>56</v>
      </c>
      <c r="C123" s="74" t="s">
        <v>12</v>
      </c>
      <c r="D123" s="74" t="s">
        <v>474</v>
      </c>
      <c r="E123" s="66" t="s">
        <v>146</v>
      </c>
      <c r="F123" s="138">
        <v>236492.07</v>
      </c>
    </row>
    <row r="124" spans="1:6" ht="25.5">
      <c r="A124" s="63" t="s">
        <v>476</v>
      </c>
      <c r="B124" s="74" t="s">
        <v>56</v>
      </c>
      <c r="C124" s="74" t="s">
        <v>12</v>
      </c>
      <c r="D124" s="74" t="s">
        <v>477</v>
      </c>
      <c r="E124" s="66" t="s">
        <v>478</v>
      </c>
      <c r="F124" s="138">
        <v>95514</v>
      </c>
    </row>
    <row r="125" spans="1:6">
      <c r="A125" s="156" t="s">
        <v>498</v>
      </c>
      <c r="B125" s="117" t="s">
        <v>56</v>
      </c>
      <c r="C125" s="129"/>
      <c r="D125" s="129"/>
      <c r="E125" s="129"/>
      <c r="F125" s="123"/>
    </row>
    <row r="126" spans="1:6">
      <c r="A126" s="56" t="s">
        <v>264</v>
      </c>
      <c r="B126" s="321" t="s">
        <v>56</v>
      </c>
      <c r="C126" s="280" t="s">
        <v>499</v>
      </c>
      <c r="D126" s="280" t="s">
        <v>139</v>
      </c>
      <c r="E126" s="280"/>
      <c r="F126" s="322"/>
    </row>
    <row r="127" spans="1:6" ht="25.5">
      <c r="A127" s="159" t="s">
        <v>500</v>
      </c>
      <c r="B127" s="141" t="s">
        <v>56</v>
      </c>
      <c r="C127" s="126" t="s">
        <v>499</v>
      </c>
      <c r="D127" s="126" t="s">
        <v>501</v>
      </c>
      <c r="E127" s="126" t="s">
        <v>502</v>
      </c>
      <c r="F127" s="142">
        <v>220000</v>
      </c>
    </row>
    <row r="128" spans="1:6" ht="25.5">
      <c r="A128" s="159" t="s">
        <v>500</v>
      </c>
      <c r="B128" s="141" t="s">
        <v>56</v>
      </c>
      <c r="C128" s="126" t="s">
        <v>499</v>
      </c>
      <c r="D128" s="126" t="s">
        <v>501</v>
      </c>
      <c r="E128" s="126" t="s">
        <v>503</v>
      </c>
      <c r="F128" s="142">
        <v>220000</v>
      </c>
    </row>
    <row r="129" spans="1:6">
      <c r="A129" s="56" t="s">
        <v>243</v>
      </c>
      <c r="B129" s="321" t="s">
        <v>56</v>
      </c>
      <c r="C129" s="280" t="s">
        <v>227</v>
      </c>
      <c r="D129" s="280"/>
      <c r="E129" s="280"/>
      <c r="F129" s="322"/>
    </row>
    <row r="130" spans="1:6" ht="25.5">
      <c r="A130" s="192" t="s">
        <v>504</v>
      </c>
      <c r="B130" s="141" t="s">
        <v>56</v>
      </c>
      <c r="C130" s="126" t="s">
        <v>227</v>
      </c>
      <c r="D130" s="126" t="s">
        <v>139</v>
      </c>
      <c r="E130" s="68"/>
      <c r="F130" s="142">
        <v>47788.75</v>
      </c>
    </row>
    <row r="131" spans="1:6">
      <c r="A131" s="143"/>
      <c r="B131" s="74" t="s">
        <v>56</v>
      </c>
      <c r="C131" s="154" t="s">
        <v>227</v>
      </c>
      <c r="D131" s="126" t="s">
        <v>228</v>
      </c>
      <c r="E131" s="68"/>
      <c r="F131" s="142">
        <v>47788.75</v>
      </c>
    </row>
    <row r="132" spans="1:6" ht="15.75">
      <c r="A132" s="58" t="s">
        <v>241</v>
      </c>
      <c r="B132" s="73" t="s">
        <v>56</v>
      </c>
      <c r="C132" s="73" t="s">
        <v>149</v>
      </c>
      <c r="D132" s="183"/>
      <c r="E132" s="174"/>
      <c r="F132" s="177"/>
    </row>
    <row r="133" spans="1:6">
      <c r="A133" s="116" t="s">
        <v>150</v>
      </c>
      <c r="B133" s="117" t="s">
        <v>56</v>
      </c>
      <c r="C133" s="129" t="s">
        <v>73</v>
      </c>
      <c r="D133" s="129"/>
      <c r="E133" s="129"/>
      <c r="F133" s="164">
        <v>9800000</v>
      </c>
    </row>
    <row r="134" spans="1:6" ht="25.5">
      <c r="A134" s="275" t="s">
        <v>151</v>
      </c>
      <c r="B134" s="74" t="s">
        <v>56</v>
      </c>
      <c r="C134" s="71" t="s">
        <v>73</v>
      </c>
      <c r="D134" s="71" t="s">
        <v>152</v>
      </c>
      <c r="E134" s="71"/>
      <c r="F134" s="125">
        <v>8500000</v>
      </c>
    </row>
    <row r="135" spans="1:6" ht="29.25" customHeight="1">
      <c r="A135" s="162" t="s">
        <v>158</v>
      </c>
      <c r="B135" s="74" t="s">
        <v>56</v>
      </c>
      <c r="C135" s="71" t="s">
        <v>73</v>
      </c>
      <c r="D135" s="71" t="s">
        <v>214</v>
      </c>
      <c r="E135" s="71"/>
      <c r="F135" s="125">
        <v>8500000</v>
      </c>
    </row>
    <row r="136" spans="1:6" ht="23.25" customHeight="1">
      <c r="A136" s="162" t="s">
        <v>326</v>
      </c>
      <c r="B136" s="74" t="s">
        <v>56</v>
      </c>
      <c r="C136" s="71" t="s">
        <v>73</v>
      </c>
      <c r="D136" s="71" t="s">
        <v>215</v>
      </c>
      <c r="E136" s="71"/>
      <c r="F136" s="125">
        <v>8500000</v>
      </c>
    </row>
    <row r="137" spans="1:6" ht="44.25" customHeight="1">
      <c r="A137" s="275" t="s">
        <v>226</v>
      </c>
      <c r="B137" s="74" t="s">
        <v>56</v>
      </c>
      <c r="C137" s="71" t="s">
        <v>73</v>
      </c>
      <c r="D137" s="154"/>
      <c r="E137" s="71"/>
      <c r="F137" s="125"/>
    </row>
    <row r="138" spans="1:6" ht="30" customHeight="1">
      <c r="A138" s="162" t="s">
        <v>328</v>
      </c>
      <c r="B138" s="74" t="s">
        <v>56</v>
      </c>
      <c r="C138" s="71" t="s">
        <v>73</v>
      </c>
      <c r="D138" s="154" t="s">
        <v>329</v>
      </c>
      <c r="E138" s="71" t="s">
        <v>153</v>
      </c>
      <c r="F138" s="125">
        <v>800000</v>
      </c>
    </row>
    <row r="139" spans="1:6" ht="19.5" customHeight="1">
      <c r="A139" s="162" t="s">
        <v>327</v>
      </c>
      <c r="B139" s="74" t="s">
        <v>56</v>
      </c>
      <c r="C139" s="71" t="s">
        <v>73</v>
      </c>
      <c r="D139" s="154" t="s">
        <v>290</v>
      </c>
      <c r="E139" s="71"/>
      <c r="F139" s="125">
        <f>F140</f>
        <v>500000</v>
      </c>
    </row>
    <row r="140" spans="1:6" ht="14.25" customHeight="1">
      <c r="A140" s="162" t="s">
        <v>327</v>
      </c>
      <c r="B140" s="145" t="s">
        <v>56</v>
      </c>
      <c r="C140" s="146" t="s">
        <v>73</v>
      </c>
      <c r="D140" s="146" t="s">
        <v>290</v>
      </c>
      <c r="E140" s="146" t="s">
        <v>135</v>
      </c>
      <c r="F140" s="150">
        <f>F141</f>
        <v>500000</v>
      </c>
    </row>
    <row r="141" spans="1:6">
      <c r="A141" s="162" t="s">
        <v>327</v>
      </c>
      <c r="B141" s="71" t="s">
        <v>56</v>
      </c>
      <c r="C141" s="71" t="s">
        <v>73</v>
      </c>
      <c r="D141" s="71" t="s">
        <v>290</v>
      </c>
      <c r="E141" s="71" t="s">
        <v>292</v>
      </c>
      <c r="F141" s="125">
        <v>500000</v>
      </c>
    </row>
    <row r="142" spans="1:6">
      <c r="A142" s="162" t="s">
        <v>264</v>
      </c>
      <c r="B142" s="71" t="s">
        <v>56</v>
      </c>
      <c r="C142" s="71" t="s">
        <v>516</v>
      </c>
      <c r="D142" s="71" t="s">
        <v>139</v>
      </c>
      <c r="E142" s="71"/>
      <c r="F142" s="125">
        <v>607790</v>
      </c>
    </row>
    <row r="143" spans="1:6">
      <c r="A143" s="162" t="s">
        <v>514</v>
      </c>
      <c r="B143" s="71" t="s">
        <v>56</v>
      </c>
      <c r="C143" s="71" t="s">
        <v>516</v>
      </c>
      <c r="D143" s="71" t="s">
        <v>421</v>
      </c>
      <c r="E143" s="71"/>
      <c r="F143" s="125">
        <v>607790</v>
      </c>
    </row>
    <row r="144" spans="1:6">
      <c r="A144" s="162" t="s">
        <v>515</v>
      </c>
      <c r="B144" s="71" t="s">
        <v>56</v>
      </c>
      <c r="C144" s="71" t="s">
        <v>516</v>
      </c>
      <c r="D144" s="71" t="s">
        <v>537</v>
      </c>
      <c r="E144" s="71" t="s">
        <v>517</v>
      </c>
      <c r="F144" s="125">
        <v>607790</v>
      </c>
    </row>
    <row r="145" spans="1:6">
      <c r="A145" s="34" t="s">
        <v>51</v>
      </c>
      <c r="B145" s="71"/>
      <c r="C145" s="71"/>
      <c r="D145" s="70"/>
      <c r="E145" s="72"/>
      <c r="F145" s="131">
        <f>F9+F13+F18+F25+F32+F37+F44+F46+F50+F73+F82+F85+F89+F92+F94+F108+F133+F67+F130+F24+F127+F142</f>
        <v>71923910.5</v>
      </c>
    </row>
    <row r="146" spans="1:6">
      <c r="B146" s="75"/>
    </row>
    <row r="147" spans="1:6">
      <c r="B147" s="75"/>
    </row>
  </sheetData>
  <phoneticPr fontId="9" type="noConversion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8"/>
  <sheetViews>
    <sheetView topLeftCell="A16" workbookViewId="0">
      <selection activeCell="D3" sqref="D3"/>
    </sheetView>
  </sheetViews>
  <sheetFormatPr defaultRowHeight="12.75"/>
  <cols>
    <col min="1" max="1" width="7.42578125" customWidth="1"/>
    <col min="2" max="2" width="60.7109375" customWidth="1"/>
    <col min="3" max="3" width="13.42578125" customWidth="1"/>
    <col min="4" max="4" width="14.28515625" customWidth="1"/>
    <col min="5" max="5" width="16.140625" customWidth="1"/>
    <col min="6" max="6" width="19.5703125" customWidth="1"/>
  </cols>
  <sheetData>
    <row r="1" spans="1:6">
      <c r="B1" s="2" t="s">
        <v>174</v>
      </c>
    </row>
    <row r="2" spans="1:6">
      <c r="B2" s="2" t="s">
        <v>531</v>
      </c>
    </row>
    <row r="3" spans="1:6">
      <c r="A3" s="2"/>
      <c r="B3" s="2" t="s">
        <v>424</v>
      </c>
      <c r="C3" s="2"/>
      <c r="D3" s="2"/>
    </row>
    <row r="4" spans="1:6" ht="15.75">
      <c r="A4" s="38"/>
      <c r="B4" s="76" t="s">
        <v>178</v>
      </c>
      <c r="C4" s="77"/>
      <c r="D4" s="77"/>
      <c r="E4" s="78"/>
      <c r="F4" s="78"/>
    </row>
    <row r="5" spans="1:6" ht="15.75" customHeight="1">
      <c r="A5" s="2"/>
      <c r="B5" s="79" t="s">
        <v>180</v>
      </c>
      <c r="C5" s="77"/>
      <c r="D5" s="77"/>
      <c r="E5" s="78"/>
      <c r="F5" s="78"/>
    </row>
    <row r="6" spans="1:6">
      <c r="A6" s="23" t="s">
        <v>176</v>
      </c>
      <c r="B6" s="34" t="s">
        <v>179</v>
      </c>
      <c r="C6" s="23" t="s">
        <v>175</v>
      </c>
      <c r="D6" s="23" t="s">
        <v>3</v>
      </c>
      <c r="E6" s="23" t="s">
        <v>3</v>
      </c>
      <c r="F6" s="23" t="s">
        <v>3</v>
      </c>
    </row>
    <row r="7" spans="1:6">
      <c r="A7" s="35" t="s">
        <v>177</v>
      </c>
      <c r="B7" s="34"/>
      <c r="C7" s="35" t="s">
        <v>24</v>
      </c>
      <c r="D7" s="35" t="s">
        <v>72</v>
      </c>
      <c r="E7" s="35" t="s">
        <v>181</v>
      </c>
      <c r="F7" s="35" t="s">
        <v>156</v>
      </c>
    </row>
    <row r="8" spans="1:6">
      <c r="A8" s="33" t="s">
        <v>236</v>
      </c>
      <c r="B8" s="34" t="s">
        <v>237</v>
      </c>
      <c r="C8" s="33" t="s">
        <v>37</v>
      </c>
      <c r="D8" s="102">
        <f>D9+D10+D11+D13+D14</f>
        <v>13592560.68</v>
      </c>
      <c r="E8" s="102">
        <f>E9+E10+E11+E13+E14</f>
        <v>14391108.640000001</v>
      </c>
      <c r="F8" s="102">
        <f>F9+F10+F11+F13+F14</f>
        <v>14391108.640000001</v>
      </c>
    </row>
    <row r="9" spans="1:6">
      <c r="A9" s="85" t="s">
        <v>182</v>
      </c>
      <c r="B9" s="87" t="s">
        <v>298</v>
      </c>
      <c r="C9" s="85" t="s">
        <v>35</v>
      </c>
      <c r="D9" s="103">
        <v>797074</v>
      </c>
      <c r="E9" s="103">
        <v>826595</v>
      </c>
      <c r="F9" s="103">
        <v>826595</v>
      </c>
    </row>
    <row r="10" spans="1:6">
      <c r="A10" s="85" t="s">
        <v>183</v>
      </c>
      <c r="B10" s="87" t="s">
        <v>330</v>
      </c>
      <c r="C10" s="68" t="s">
        <v>9</v>
      </c>
      <c r="D10" s="103">
        <v>150000</v>
      </c>
      <c r="E10" s="103">
        <v>315000</v>
      </c>
      <c r="F10" s="103">
        <v>315000</v>
      </c>
    </row>
    <row r="11" spans="1:6" ht="16.5" customHeight="1">
      <c r="A11" s="85" t="s">
        <v>184</v>
      </c>
      <c r="B11" s="95" t="s">
        <v>337</v>
      </c>
      <c r="C11" s="85" t="s">
        <v>10</v>
      </c>
      <c r="D11" s="104">
        <v>10919759</v>
      </c>
      <c r="E11" s="105">
        <v>11465747</v>
      </c>
      <c r="F11" s="105">
        <v>11465747</v>
      </c>
    </row>
    <row r="12" spans="1:6" ht="16.5" customHeight="1">
      <c r="A12" s="85" t="s">
        <v>185</v>
      </c>
      <c r="B12" s="318" t="s">
        <v>483</v>
      </c>
      <c r="C12" s="85" t="s">
        <v>10</v>
      </c>
      <c r="D12" s="104">
        <v>266600</v>
      </c>
      <c r="E12" s="105"/>
      <c r="F12" s="105"/>
    </row>
    <row r="13" spans="1:6">
      <c r="A13" s="83" t="s">
        <v>186</v>
      </c>
      <c r="B13" s="57" t="s">
        <v>11</v>
      </c>
      <c r="C13" s="62" t="s">
        <v>75</v>
      </c>
      <c r="D13" s="106">
        <v>500000</v>
      </c>
      <c r="E13" s="106">
        <v>500000</v>
      </c>
      <c r="F13" s="106">
        <v>500000</v>
      </c>
    </row>
    <row r="14" spans="1:6" ht="24.75" customHeight="1">
      <c r="A14" s="84" t="s">
        <v>187</v>
      </c>
      <c r="B14" s="168" t="s">
        <v>336</v>
      </c>
      <c r="C14" s="62" t="s">
        <v>74</v>
      </c>
      <c r="D14" s="107">
        <v>1225727.68</v>
      </c>
      <c r="E14" s="107">
        <v>1283766.6399999999</v>
      </c>
      <c r="F14" s="107">
        <v>1283766.6399999999</v>
      </c>
    </row>
    <row r="15" spans="1:6" ht="18.75" customHeight="1">
      <c r="A15" s="84" t="s">
        <v>188</v>
      </c>
      <c r="B15" s="57" t="s">
        <v>331</v>
      </c>
      <c r="C15" s="62" t="s">
        <v>312</v>
      </c>
      <c r="D15" s="107">
        <v>500000</v>
      </c>
      <c r="E15" s="107">
        <v>0</v>
      </c>
      <c r="F15" s="107">
        <v>0</v>
      </c>
    </row>
    <row r="16" spans="1:6" ht="15" customHeight="1">
      <c r="A16" s="84" t="s">
        <v>189</v>
      </c>
      <c r="B16" s="57" t="s">
        <v>332</v>
      </c>
      <c r="C16" s="62" t="s">
        <v>318</v>
      </c>
      <c r="D16" s="107">
        <v>100000</v>
      </c>
      <c r="E16" s="107">
        <v>0</v>
      </c>
      <c r="F16" s="107">
        <v>0</v>
      </c>
    </row>
    <row r="17" spans="1:6" ht="21" customHeight="1">
      <c r="A17" s="115" t="s">
        <v>190</v>
      </c>
      <c r="B17" s="56" t="s">
        <v>238</v>
      </c>
      <c r="C17" s="60" t="s">
        <v>233</v>
      </c>
      <c r="D17" s="108">
        <f>D18+D20+D19</f>
        <v>14829610</v>
      </c>
      <c r="E17" s="108">
        <f>E18+E20</f>
        <v>4686500</v>
      </c>
      <c r="F17" s="108">
        <f>F18+F20</f>
        <v>4680900</v>
      </c>
    </row>
    <row r="18" spans="1:6">
      <c r="A18" s="83" t="s">
        <v>191</v>
      </c>
      <c r="B18" s="96" t="s">
        <v>230</v>
      </c>
      <c r="C18" s="65" t="s">
        <v>125</v>
      </c>
      <c r="D18" s="103">
        <v>7716500</v>
      </c>
      <c r="E18" s="106">
        <v>4686500</v>
      </c>
      <c r="F18" s="106">
        <v>4680900</v>
      </c>
    </row>
    <row r="19" spans="1:6">
      <c r="A19" s="83" t="s">
        <v>192</v>
      </c>
      <c r="B19" s="96" t="s">
        <v>431</v>
      </c>
      <c r="C19" s="65" t="s">
        <v>125</v>
      </c>
      <c r="D19" s="103">
        <v>5483110</v>
      </c>
      <c r="E19" s="106"/>
      <c r="F19" s="106"/>
    </row>
    <row r="20" spans="1:6" ht="15.75" customHeight="1">
      <c r="A20" s="85" t="s">
        <v>193</v>
      </c>
      <c r="B20" s="5" t="s">
        <v>333</v>
      </c>
      <c r="C20" s="65" t="s">
        <v>28</v>
      </c>
      <c r="D20" s="103">
        <v>1630000</v>
      </c>
      <c r="E20" s="103">
        <v>0</v>
      </c>
      <c r="F20" s="103">
        <v>0</v>
      </c>
    </row>
    <row r="21" spans="1:6" ht="18.75" customHeight="1">
      <c r="A21" s="80" t="s">
        <v>194</v>
      </c>
      <c r="B21" s="92" t="s">
        <v>142</v>
      </c>
      <c r="C21" s="99" t="s">
        <v>36</v>
      </c>
      <c r="D21" s="109">
        <f>D22+D23</f>
        <v>17277155</v>
      </c>
      <c r="E21" s="109">
        <f>E22+E23</f>
        <v>15465332</v>
      </c>
      <c r="F21" s="109">
        <f>F22+F23</f>
        <v>15465332</v>
      </c>
    </row>
    <row r="22" spans="1:6" ht="17.25" customHeight="1">
      <c r="A22" s="85" t="s">
        <v>195</v>
      </c>
      <c r="B22" s="97" t="s">
        <v>231</v>
      </c>
      <c r="C22" s="93" t="s">
        <v>19</v>
      </c>
      <c r="D22" s="110">
        <v>14115506</v>
      </c>
      <c r="E22" s="110">
        <v>13465332</v>
      </c>
      <c r="F22" s="110">
        <v>13465332</v>
      </c>
    </row>
    <row r="23" spans="1:6" ht="15.75" customHeight="1">
      <c r="A23" s="85" t="s">
        <v>434</v>
      </c>
      <c r="B23" s="98" t="s">
        <v>334</v>
      </c>
      <c r="C23" s="62" t="s">
        <v>216</v>
      </c>
      <c r="D23" s="103">
        <v>3161649</v>
      </c>
      <c r="E23" s="103">
        <v>2000000</v>
      </c>
      <c r="F23" s="103">
        <v>2000000</v>
      </c>
    </row>
    <row r="24" spans="1:6" ht="19.5" customHeight="1">
      <c r="A24" s="90" t="s">
        <v>435</v>
      </c>
      <c r="B24" s="91" t="s">
        <v>239</v>
      </c>
      <c r="C24" s="100" t="s">
        <v>234</v>
      </c>
      <c r="D24" s="111">
        <v>14682406.07</v>
      </c>
      <c r="E24" s="111">
        <f>E25</f>
        <v>13229995</v>
      </c>
      <c r="F24" s="111">
        <f>F25</f>
        <v>13229995</v>
      </c>
    </row>
    <row r="25" spans="1:6" ht="21.75" customHeight="1">
      <c r="A25" s="88" t="s">
        <v>196</v>
      </c>
      <c r="B25" s="168" t="s">
        <v>366</v>
      </c>
      <c r="C25" s="88" t="s">
        <v>12</v>
      </c>
      <c r="D25" s="105">
        <v>14682406.07</v>
      </c>
      <c r="E25" s="105">
        <v>13229995</v>
      </c>
      <c r="F25" s="105">
        <v>13229995</v>
      </c>
    </row>
    <row r="26" spans="1:6">
      <c r="A26" s="94" t="s">
        <v>197</v>
      </c>
      <c r="B26" s="36" t="s">
        <v>240</v>
      </c>
      <c r="C26" s="94">
        <v>1000</v>
      </c>
      <c r="D26" s="112">
        <v>267788.75</v>
      </c>
      <c r="E26" s="112"/>
      <c r="F26" s="112"/>
    </row>
    <row r="27" spans="1:6">
      <c r="A27" s="94" t="s">
        <v>198</v>
      </c>
      <c r="B27" s="323" t="s">
        <v>498</v>
      </c>
      <c r="C27" s="94" t="s">
        <v>499</v>
      </c>
      <c r="D27" s="112">
        <v>220000</v>
      </c>
      <c r="E27" s="112"/>
      <c r="F27" s="112"/>
    </row>
    <row r="28" spans="1:6">
      <c r="A28" s="94" t="s">
        <v>436</v>
      </c>
      <c r="B28" s="36" t="s">
        <v>243</v>
      </c>
      <c r="C28" s="94" t="s">
        <v>227</v>
      </c>
      <c r="D28" s="112"/>
      <c r="E28" s="112"/>
      <c r="F28" s="112"/>
    </row>
    <row r="29" spans="1:6">
      <c r="A29" s="94" t="s">
        <v>437</v>
      </c>
      <c r="B29" s="323" t="s">
        <v>505</v>
      </c>
      <c r="C29" s="94" t="s">
        <v>227</v>
      </c>
      <c r="D29" s="112">
        <v>47788.75</v>
      </c>
      <c r="E29" s="112"/>
      <c r="F29" s="112"/>
    </row>
    <row r="30" spans="1:6" ht="15.75">
      <c r="A30" s="61" t="s">
        <v>438</v>
      </c>
      <c r="B30" s="58" t="s">
        <v>241</v>
      </c>
      <c r="C30" s="101" t="s">
        <v>149</v>
      </c>
      <c r="D30" s="113">
        <v>9800000</v>
      </c>
      <c r="E30" s="113">
        <v>10270000</v>
      </c>
      <c r="F30" s="113">
        <v>10270000</v>
      </c>
    </row>
    <row r="31" spans="1:6" ht="21.75" customHeight="1">
      <c r="A31" s="61" t="s">
        <v>484</v>
      </c>
      <c r="B31" s="168" t="s">
        <v>335</v>
      </c>
      <c r="C31" s="65" t="s">
        <v>73</v>
      </c>
      <c r="D31" s="114">
        <v>8500000</v>
      </c>
      <c r="E31" s="114">
        <v>8970000</v>
      </c>
      <c r="F31" s="114">
        <v>8970000</v>
      </c>
    </row>
    <row r="32" spans="1:6" ht="26.25" customHeight="1">
      <c r="A32" s="61" t="s">
        <v>506</v>
      </c>
      <c r="B32" s="168" t="s">
        <v>338</v>
      </c>
      <c r="C32" s="65" t="s">
        <v>73</v>
      </c>
      <c r="D32" s="114">
        <v>800000</v>
      </c>
      <c r="E32" s="114">
        <v>800000</v>
      </c>
      <c r="F32" s="114">
        <v>800000</v>
      </c>
    </row>
    <row r="33" spans="1:6">
      <c r="A33" s="65" t="s">
        <v>507</v>
      </c>
      <c r="B33" s="5" t="s">
        <v>367</v>
      </c>
      <c r="C33" s="65" t="s">
        <v>73</v>
      </c>
      <c r="D33" s="114">
        <v>500000</v>
      </c>
      <c r="E33" s="114">
        <v>500000</v>
      </c>
      <c r="F33" s="114">
        <v>9470000</v>
      </c>
    </row>
    <row r="34" spans="1:6">
      <c r="A34" s="65" t="s">
        <v>508</v>
      </c>
      <c r="B34" s="5" t="s">
        <v>520</v>
      </c>
      <c r="C34" s="65" t="s">
        <v>516</v>
      </c>
      <c r="D34" s="114"/>
      <c r="E34" s="114"/>
      <c r="F34" s="114"/>
    </row>
    <row r="35" spans="1:6">
      <c r="A35" s="65" t="s">
        <v>518</v>
      </c>
      <c r="B35" s="5" t="s">
        <v>514</v>
      </c>
      <c r="C35" s="65" t="s">
        <v>516</v>
      </c>
      <c r="D35" s="114">
        <v>607790</v>
      </c>
      <c r="E35" s="114"/>
      <c r="F35" s="114"/>
    </row>
    <row r="36" spans="1:6">
      <c r="A36" s="61" t="s">
        <v>519</v>
      </c>
      <c r="B36" s="34" t="s">
        <v>244</v>
      </c>
      <c r="C36" s="30"/>
      <c r="D36" s="113">
        <f>D9+D10+D11+D13+D14+D15+D16+D18+D20+D22+D23+D25+D31+D32+D33+D19+D12+D26+D35</f>
        <v>71923910.5</v>
      </c>
      <c r="E36" s="113">
        <f>SUM(E8+E17+E21+E24+E26+E30)</f>
        <v>58042935.640000001</v>
      </c>
      <c r="F36" s="113">
        <f>SUM(F8+F17+F21+F24+F26+F30)</f>
        <v>58037335.640000001</v>
      </c>
    </row>
    <row r="37" spans="1:6" ht="15">
      <c r="A37" s="3"/>
      <c r="B37" s="6"/>
      <c r="C37" s="3"/>
      <c r="D37" s="3"/>
      <c r="E37" s="3"/>
      <c r="F37" s="3"/>
    </row>
    <row r="38" spans="1:6" ht="15">
      <c r="A38" s="3"/>
      <c r="B38" s="6"/>
      <c r="C38" s="3"/>
      <c r="D38" s="3"/>
    </row>
  </sheetData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36"/>
  <sheetViews>
    <sheetView topLeftCell="C1" zoomScale="140" zoomScaleNormal="140" workbookViewId="0">
      <selection activeCell="B135" sqref="B135"/>
    </sheetView>
  </sheetViews>
  <sheetFormatPr defaultRowHeight="12.75"/>
  <cols>
    <col min="1" max="1" width="4.85546875" customWidth="1"/>
    <col min="2" max="2" width="55.7109375" customWidth="1"/>
    <col min="3" max="3" width="11.140625" customWidth="1"/>
    <col min="4" max="4" width="7.5703125" customWidth="1"/>
    <col min="5" max="5" width="9.42578125" customWidth="1"/>
    <col min="6" max="6" width="8.5703125" customWidth="1"/>
    <col min="7" max="7" width="13.5703125" customWidth="1"/>
    <col min="8" max="8" width="15.42578125" customWidth="1"/>
    <col min="9" max="9" width="0.28515625" customWidth="1"/>
  </cols>
  <sheetData>
    <row r="1" spans="2:8" ht="15">
      <c r="B1" s="1" t="s">
        <v>199</v>
      </c>
      <c r="C1" s="1"/>
      <c r="D1" s="3"/>
      <c r="E1" s="3"/>
      <c r="F1" s="3"/>
      <c r="G1" s="3"/>
      <c r="H1" s="3"/>
    </row>
    <row r="2" spans="2:8" ht="15">
      <c r="B2" s="1" t="s">
        <v>470</v>
      </c>
      <c r="C2" s="1"/>
      <c r="D2" s="3"/>
      <c r="E2" s="3"/>
      <c r="F2" s="3"/>
      <c r="G2" s="3"/>
      <c r="H2" s="3"/>
    </row>
    <row r="3" spans="2:8" ht="15.75">
      <c r="B3" s="1" t="s">
        <v>461</v>
      </c>
      <c r="C3" s="1"/>
      <c r="D3" s="3"/>
      <c r="E3" s="38"/>
      <c r="F3" s="3"/>
      <c r="G3" s="3"/>
      <c r="H3" s="3"/>
    </row>
    <row r="4" spans="2:8">
      <c r="B4" s="37" t="s">
        <v>126</v>
      </c>
      <c r="C4" s="37"/>
      <c r="D4" s="2"/>
      <c r="E4" s="2"/>
      <c r="F4" s="2"/>
      <c r="G4" s="2"/>
      <c r="H4" s="2"/>
    </row>
    <row r="5" spans="2:8">
      <c r="B5" s="37" t="s">
        <v>155</v>
      </c>
      <c r="C5" s="37"/>
      <c r="D5" s="2"/>
      <c r="E5" s="2"/>
      <c r="F5" s="2"/>
      <c r="G5" s="2"/>
      <c r="H5" s="2"/>
    </row>
    <row r="6" spans="2:8">
      <c r="B6" s="37"/>
    </row>
    <row r="7" spans="2:8">
      <c r="B7" s="34" t="s">
        <v>21</v>
      </c>
      <c r="C7" s="23" t="s">
        <v>173</v>
      </c>
      <c r="D7" s="23" t="s">
        <v>23</v>
      </c>
      <c r="E7" s="23" t="s">
        <v>25</v>
      </c>
      <c r="F7" s="23" t="s">
        <v>14</v>
      </c>
      <c r="G7" s="23" t="s">
        <v>3</v>
      </c>
      <c r="H7" s="23" t="s">
        <v>3</v>
      </c>
    </row>
    <row r="8" spans="2:8">
      <c r="B8" s="34" t="s">
        <v>22</v>
      </c>
      <c r="C8" s="23" t="s">
        <v>38</v>
      </c>
      <c r="D8" s="23" t="s">
        <v>24</v>
      </c>
      <c r="E8" s="23" t="s">
        <v>26</v>
      </c>
      <c r="F8" s="35" t="s">
        <v>27</v>
      </c>
      <c r="G8" s="33" t="s">
        <v>127</v>
      </c>
      <c r="H8" s="33" t="s">
        <v>156</v>
      </c>
    </row>
    <row r="9" spans="2:8">
      <c r="B9" s="34" t="s">
        <v>237</v>
      </c>
      <c r="C9" s="73" t="s">
        <v>56</v>
      </c>
      <c r="D9" s="73" t="s">
        <v>37</v>
      </c>
      <c r="E9" s="120"/>
      <c r="F9" s="67"/>
      <c r="G9" s="121">
        <f>G10+G16+G22+G30+G36</f>
        <v>14391108.640000001</v>
      </c>
      <c r="H9" s="121">
        <f>H10+H16+H22+H30+H36</f>
        <v>14391108.640000001</v>
      </c>
    </row>
    <row r="10" spans="2:8" ht="25.5">
      <c r="B10" s="169" t="s">
        <v>159</v>
      </c>
      <c r="C10" s="117" t="s">
        <v>56</v>
      </c>
      <c r="D10" s="117" t="s">
        <v>35</v>
      </c>
      <c r="E10" s="122"/>
      <c r="F10" s="118"/>
      <c r="G10" s="123">
        <f>G12</f>
        <v>826595</v>
      </c>
      <c r="H10" s="123">
        <f>H12</f>
        <v>826595</v>
      </c>
    </row>
    <row r="11" spans="2:8">
      <c r="B11" s="168" t="s">
        <v>298</v>
      </c>
      <c r="C11" s="74" t="s">
        <v>56</v>
      </c>
      <c r="D11" s="74" t="s">
        <v>35</v>
      </c>
      <c r="E11" s="124">
        <v>8100000</v>
      </c>
      <c r="F11" s="69"/>
      <c r="G11" s="125">
        <f t="shared" ref="G11:H14" si="0">G12</f>
        <v>826595</v>
      </c>
      <c r="H11" s="125">
        <f t="shared" si="0"/>
        <v>826595</v>
      </c>
    </row>
    <row r="12" spans="2:8">
      <c r="B12" s="168" t="s">
        <v>298</v>
      </c>
      <c r="C12" s="74" t="s">
        <v>56</v>
      </c>
      <c r="D12" s="74" t="s">
        <v>35</v>
      </c>
      <c r="E12" s="124">
        <v>8110000</v>
      </c>
      <c r="F12" s="69"/>
      <c r="G12" s="125">
        <f t="shared" si="0"/>
        <v>826595</v>
      </c>
      <c r="H12" s="125">
        <f t="shared" si="0"/>
        <v>826595</v>
      </c>
    </row>
    <row r="13" spans="2:8">
      <c r="B13" s="168" t="s">
        <v>298</v>
      </c>
      <c r="C13" s="74" t="s">
        <v>56</v>
      </c>
      <c r="D13" s="74" t="s">
        <v>35</v>
      </c>
      <c r="E13" s="124">
        <v>8118021</v>
      </c>
      <c r="F13" s="69"/>
      <c r="G13" s="125">
        <f t="shared" si="0"/>
        <v>826595</v>
      </c>
      <c r="H13" s="125">
        <f t="shared" si="0"/>
        <v>826595</v>
      </c>
    </row>
    <row r="14" spans="2:8">
      <c r="B14" s="168" t="s">
        <v>298</v>
      </c>
      <c r="C14" s="145" t="s">
        <v>56</v>
      </c>
      <c r="D14" s="145" t="s">
        <v>35</v>
      </c>
      <c r="E14" s="149">
        <v>8118021</v>
      </c>
      <c r="F14" s="147" t="s">
        <v>137</v>
      </c>
      <c r="G14" s="150">
        <f t="shared" si="0"/>
        <v>826595</v>
      </c>
      <c r="H14" s="150">
        <f t="shared" si="0"/>
        <v>826595</v>
      </c>
    </row>
    <row r="15" spans="2:8">
      <c r="B15" s="168" t="s">
        <v>298</v>
      </c>
      <c r="C15" s="74" t="s">
        <v>56</v>
      </c>
      <c r="D15" s="74" t="s">
        <v>35</v>
      </c>
      <c r="E15" s="126" t="s">
        <v>136</v>
      </c>
      <c r="F15" s="68" t="s">
        <v>293</v>
      </c>
      <c r="G15" s="125">
        <v>826595</v>
      </c>
      <c r="H15" s="125">
        <v>826595</v>
      </c>
    </row>
    <row r="16" spans="2:8">
      <c r="B16" s="169" t="s">
        <v>160</v>
      </c>
      <c r="C16" s="117" t="s">
        <v>56</v>
      </c>
      <c r="D16" s="117" t="s">
        <v>9</v>
      </c>
      <c r="E16" s="127"/>
      <c r="F16" s="118"/>
      <c r="G16" s="123">
        <f t="shared" ref="G16:H20" si="1">G17</f>
        <v>315000</v>
      </c>
      <c r="H16" s="123">
        <f t="shared" si="1"/>
        <v>315000</v>
      </c>
    </row>
    <row r="17" spans="2:8" ht="25.5">
      <c r="B17" s="188" t="s">
        <v>246</v>
      </c>
      <c r="C17" s="133" t="s">
        <v>56</v>
      </c>
      <c r="D17" s="133" t="s">
        <v>9</v>
      </c>
      <c r="E17" s="136" t="s">
        <v>245</v>
      </c>
      <c r="F17" s="134"/>
      <c r="G17" s="137">
        <f>G18</f>
        <v>315000</v>
      </c>
      <c r="H17" s="137">
        <f>H18</f>
        <v>315000</v>
      </c>
    </row>
    <row r="18" spans="2:8">
      <c r="B18" s="140" t="s">
        <v>330</v>
      </c>
      <c r="C18" s="133" t="s">
        <v>56</v>
      </c>
      <c r="D18" s="133" t="s">
        <v>9</v>
      </c>
      <c r="E18" s="136" t="s">
        <v>296</v>
      </c>
      <c r="F18" s="134"/>
      <c r="G18" s="137">
        <f>G19</f>
        <v>315000</v>
      </c>
      <c r="H18" s="137">
        <f>H19</f>
        <v>315000</v>
      </c>
    </row>
    <row r="19" spans="2:8">
      <c r="B19" s="140" t="s">
        <v>330</v>
      </c>
      <c r="C19" s="133" t="s">
        <v>56</v>
      </c>
      <c r="D19" s="133" t="s">
        <v>9</v>
      </c>
      <c r="E19" s="136" t="s">
        <v>268</v>
      </c>
      <c r="F19" s="134"/>
      <c r="G19" s="138">
        <f t="shared" si="1"/>
        <v>315000</v>
      </c>
      <c r="H19" s="138">
        <f t="shared" si="1"/>
        <v>315000</v>
      </c>
    </row>
    <row r="20" spans="2:8">
      <c r="B20" s="140" t="s">
        <v>330</v>
      </c>
      <c r="C20" s="145" t="s">
        <v>56</v>
      </c>
      <c r="D20" s="145" t="s">
        <v>9</v>
      </c>
      <c r="E20" s="152" t="s">
        <v>268</v>
      </c>
      <c r="F20" s="153" t="s">
        <v>135</v>
      </c>
      <c r="G20" s="148">
        <f t="shared" si="1"/>
        <v>315000</v>
      </c>
      <c r="H20" s="148">
        <f t="shared" si="1"/>
        <v>315000</v>
      </c>
    </row>
    <row r="21" spans="2:8">
      <c r="B21" s="140" t="s">
        <v>330</v>
      </c>
      <c r="C21" s="133" t="s">
        <v>56</v>
      </c>
      <c r="D21" s="133" t="s">
        <v>9</v>
      </c>
      <c r="E21" s="136" t="s">
        <v>268</v>
      </c>
      <c r="F21" s="134" t="s">
        <v>292</v>
      </c>
      <c r="G21" s="138">
        <v>315000</v>
      </c>
      <c r="H21" s="138">
        <v>315000</v>
      </c>
    </row>
    <row r="22" spans="2:8">
      <c r="B22" s="191" t="s">
        <v>162</v>
      </c>
      <c r="C22" s="117" t="s">
        <v>56</v>
      </c>
      <c r="D22" s="129" t="s">
        <v>10</v>
      </c>
      <c r="E22" s="129"/>
      <c r="F22" s="118"/>
      <c r="G22" s="123">
        <f>G23</f>
        <v>11465747</v>
      </c>
      <c r="H22" s="123">
        <f>H23</f>
        <v>11465747</v>
      </c>
    </row>
    <row r="23" spans="2:8">
      <c r="B23" s="192" t="s">
        <v>163</v>
      </c>
      <c r="C23" s="141" t="s">
        <v>56</v>
      </c>
      <c r="D23" s="126" t="s">
        <v>10</v>
      </c>
      <c r="E23" s="126" t="s">
        <v>247</v>
      </c>
      <c r="F23" s="68"/>
      <c r="G23" s="142">
        <f>G24</f>
        <v>11465747</v>
      </c>
      <c r="H23" s="142">
        <f>H24</f>
        <v>11465747</v>
      </c>
    </row>
    <row r="24" spans="2:8" ht="25.5">
      <c r="B24" s="143" t="s">
        <v>339</v>
      </c>
      <c r="C24" s="74" t="s">
        <v>56</v>
      </c>
      <c r="D24" s="126" t="s">
        <v>10</v>
      </c>
      <c r="E24" s="126" t="s">
        <v>139</v>
      </c>
      <c r="F24" s="68"/>
      <c r="G24" s="142">
        <v>11465747</v>
      </c>
      <c r="H24" s="142">
        <v>11465747</v>
      </c>
    </row>
    <row r="25" spans="2:8" ht="25.5">
      <c r="B25" s="143" t="s">
        <v>339</v>
      </c>
      <c r="C25" s="74" t="s">
        <v>56</v>
      </c>
      <c r="D25" s="126" t="s">
        <v>10</v>
      </c>
      <c r="E25" s="126" t="s">
        <v>140</v>
      </c>
      <c r="F25" s="68"/>
      <c r="G25" s="142">
        <f>G26+G28</f>
        <v>0</v>
      </c>
      <c r="H25" s="142">
        <f>H26+H28</f>
        <v>0</v>
      </c>
    </row>
    <row r="26" spans="2:8" ht="25.5">
      <c r="B26" s="143" t="s">
        <v>339</v>
      </c>
      <c r="C26" s="145" t="s">
        <v>56</v>
      </c>
      <c r="D26" s="146" t="s">
        <v>10</v>
      </c>
      <c r="E26" s="146" t="s">
        <v>140</v>
      </c>
      <c r="F26" s="147"/>
      <c r="G26" s="148"/>
      <c r="H26" s="148"/>
    </row>
    <row r="27" spans="2:8" ht="25.5">
      <c r="B27" s="143" t="s">
        <v>339</v>
      </c>
      <c r="C27" s="74" t="s">
        <v>56</v>
      </c>
      <c r="D27" s="126" t="s">
        <v>10</v>
      </c>
      <c r="E27" s="126" t="s">
        <v>140</v>
      </c>
      <c r="F27" s="68" t="s">
        <v>293</v>
      </c>
      <c r="G27" s="130">
        <v>0</v>
      </c>
      <c r="H27" s="130">
        <v>0</v>
      </c>
    </row>
    <row r="28" spans="2:8" ht="25.5">
      <c r="B28" s="143" t="s">
        <v>339</v>
      </c>
      <c r="C28" s="145" t="s">
        <v>56</v>
      </c>
      <c r="D28" s="146" t="s">
        <v>10</v>
      </c>
      <c r="E28" s="146" t="s">
        <v>140</v>
      </c>
      <c r="F28" s="147" t="s">
        <v>135</v>
      </c>
      <c r="G28" s="150">
        <f>G29</f>
        <v>0</v>
      </c>
      <c r="H28" s="150">
        <f>H29</f>
        <v>0</v>
      </c>
    </row>
    <row r="29" spans="2:8" ht="25.5">
      <c r="B29" s="143" t="s">
        <v>339</v>
      </c>
      <c r="C29" s="74" t="s">
        <v>56</v>
      </c>
      <c r="D29" s="126" t="s">
        <v>10</v>
      </c>
      <c r="E29" s="126" t="s">
        <v>140</v>
      </c>
      <c r="F29" s="68" t="s">
        <v>292</v>
      </c>
      <c r="G29" s="130">
        <v>0</v>
      </c>
      <c r="H29" s="130">
        <v>0</v>
      </c>
    </row>
    <row r="30" spans="2:8">
      <c r="B30" s="193" t="s">
        <v>11</v>
      </c>
      <c r="C30" s="129" t="s">
        <v>56</v>
      </c>
      <c r="D30" s="129" t="s">
        <v>75</v>
      </c>
      <c r="E30" s="129"/>
      <c r="F30" s="157"/>
      <c r="G30" s="123">
        <f>G31</f>
        <v>500000</v>
      </c>
      <c r="H30" s="123">
        <f>H31</f>
        <v>500000</v>
      </c>
    </row>
    <row r="31" spans="2:8">
      <c r="B31" s="190"/>
      <c r="C31" s="154" t="s">
        <v>56</v>
      </c>
      <c r="D31" s="154" t="s">
        <v>75</v>
      </c>
      <c r="E31" s="154" t="s">
        <v>139</v>
      </c>
      <c r="F31" s="155"/>
      <c r="G31" s="137">
        <f t="shared" ref="G31:H34" si="2">G32</f>
        <v>500000</v>
      </c>
      <c r="H31" s="137">
        <f t="shared" si="2"/>
        <v>500000</v>
      </c>
    </row>
    <row r="32" spans="2:8">
      <c r="B32" s="190" t="s">
        <v>340</v>
      </c>
      <c r="C32" s="154" t="s">
        <v>56</v>
      </c>
      <c r="D32" s="154" t="s">
        <v>75</v>
      </c>
      <c r="E32" s="154" t="s">
        <v>139</v>
      </c>
      <c r="F32" s="155"/>
      <c r="G32" s="137">
        <f t="shared" si="2"/>
        <v>500000</v>
      </c>
      <c r="H32" s="137">
        <f t="shared" si="2"/>
        <v>500000</v>
      </c>
    </row>
    <row r="33" spans="2:8">
      <c r="B33" s="190" t="s">
        <v>340</v>
      </c>
      <c r="C33" s="74" t="s">
        <v>56</v>
      </c>
      <c r="D33" s="126" t="s">
        <v>75</v>
      </c>
      <c r="E33" s="126" t="s">
        <v>273</v>
      </c>
      <c r="F33" s="68"/>
      <c r="G33" s="130">
        <f t="shared" si="2"/>
        <v>500000</v>
      </c>
      <c r="H33" s="130">
        <f t="shared" si="2"/>
        <v>500000</v>
      </c>
    </row>
    <row r="34" spans="2:8">
      <c r="B34" s="190" t="s">
        <v>340</v>
      </c>
      <c r="C34" s="145" t="s">
        <v>56</v>
      </c>
      <c r="D34" s="146" t="s">
        <v>75</v>
      </c>
      <c r="E34" s="146" t="s">
        <v>273</v>
      </c>
      <c r="F34" s="147" t="s">
        <v>250</v>
      </c>
      <c r="G34" s="150">
        <f t="shared" si="2"/>
        <v>500000</v>
      </c>
      <c r="H34" s="150">
        <f t="shared" si="2"/>
        <v>500000</v>
      </c>
    </row>
    <row r="35" spans="2:8">
      <c r="B35" s="190" t="s">
        <v>340</v>
      </c>
      <c r="C35" s="74" t="s">
        <v>56</v>
      </c>
      <c r="D35" s="126" t="s">
        <v>75</v>
      </c>
      <c r="E35" s="126" t="s">
        <v>273</v>
      </c>
      <c r="F35" s="68" t="s">
        <v>221</v>
      </c>
      <c r="G35" s="130">
        <v>500000</v>
      </c>
      <c r="H35" s="130">
        <v>500000</v>
      </c>
    </row>
    <row r="36" spans="2:8">
      <c r="B36" s="193" t="s">
        <v>164</v>
      </c>
      <c r="C36" s="117" t="s">
        <v>56</v>
      </c>
      <c r="D36" s="129" t="s">
        <v>74</v>
      </c>
      <c r="E36" s="129"/>
      <c r="F36" s="118"/>
      <c r="G36" s="123">
        <f>G37+G42</f>
        <v>1283766.6399999999</v>
      </c>
      <c r="H36" s="123">
        <f>H37+H42</f>
        <v>1283766.6399999999</v>
      </c>
    </row>
    <row r="37" spans="2:8">
      <c r="B37" s="192" t="s">
        <v>163</v>
      </c>
      <c r="C37" s="133" t="s">
        <v>56</v>
      </c>
      <c r="D37" s="154" t="s">
        <v>74</v>
      </c>
      <c r="E37" s="154" t="s">
        <v>247</v>
      </c>
      <c r="F37" s="155"/>
      <c r="G37" s="137">
        <f t="shared" ref="G37:H40" si="3">G38</f>
        <v>69894.64</v>
      </c>
      <c r="H37" s="137">
        <f t="shared" si="3"/>
        <v>69894.64</v>
      </c>
    </row>
    <row r="38" spans="2:8" ht="35.25" customHeight="1">
      <c r="B38" s="216" t="s">
        <v>342</v>
      </c>
      <c r="C38" s="74" t="s">
        <v>56</v>
      </c>
      <c r="D38" s="126" t="s">
        <v>74</v>
      </c>
      <c r="E38" s="126" t="s">
        <v>139</v>
      </c>
      <c r="F38" s="68"/>
      <c r="G38" s="130">
        <f t="shared" si="3"/>
        <v>69894.64</v>
      </c>
      <c r="H38" s="130">
        <f t="shared" si="3"/>
        <v>69894.64</v>
      </c>
    </row>
    <row r="39" spans="2:8" ht="32.25" customHeight="1">
      <c r="B39" s="216" t="s">
        <v>342</v>
      </c>
      <c r="C39" s="133" t="s">
        <v>56</v>
      </c>
      <c r="D39" s="154" t="s">
        <v>74</v>
      </c>
      <c r="E39" s="154" t="s">
        <v>210</v>
      </c>
      <c r="F39" s="155"/>
      <c r="G39" s="137">
        <f t="shared" si="3"/>
        <v>69894.64</v>
      </c>
      <c r="H39" s="137">
        <f t="shared" si="3"/>
        <v>69894.64</v>
      </c>
    </row>
    <row r="40" spans="2:8" ht="33" customHeight="1">
      <c r="B40" s="216" t="s">
        <v>342</v>
      </c>
      <c r="C40" s="145" t="s">
        <v>56</v>
      </c>
      <c r="D40" s="146" t="s">
        <v>74</v>
      </c>
      <c r="E40" s="146" t="s">
        <v>210</v>
      </c>
      <c r="F40" s="147" t="s">
        <v>135</v>
      </c>
      <c r="G40" s="150">
        <f t="shared" si="3"/>
        <v>69894.64</v>
      </c>
      <c r="H40" s="150">
        <f t="shared" si="3"/>
        <v>69894.64</v>
      </c>
    </row>
    <row r="41" spans="2:8" ht="34.5" customHeight="1">
      <c r="B41" s="216" t="s">
        <v>342</v>
      </c>
      <c r="C41" s="74" t="s">
        <v>56</v>
      </c>
      <c r="D41" s="71" t="s">
        <v>74</v>
      </c>
      <c r="E41" s="71" t="s">
        <v>210</v>
      </c>
      <c r="F41" s="69" t="s">
        <v>292</v>
      </c>
      <c r="G41" s="125">
        <v>69894.64</v>
      </c>
      <c r="H41" s="125">
        <v>69894.64</v>
      </c>
    </row>
    <row r="42" spans="2:8" ht="36">
      <c r="B42" s="277" t="s">
        <v>253</v>
      </c>
      <c r="C42" s="74" t="s">
        <v>56</v>
      </c>
      <c r="D42" s="71" t="s">
        <v>74</v>
      </c>
      <c r="E42" s="71" t="s">
        <v>211</v>
      </c>
      <c r="F42" s="69"/>
      <c r="G42" s="125">
        <f>G43</f>
        <v>1213872</v>
      </c>
      <c r="H42" s="125">
        <f>H43</f>
        <v>1213872</v>
      </c>
    </row>
    <row r="43" spans="2:8" ht="24">
      <c r="B43" s="216" t="s">
        <v>341</v>
      </c>
      <c r="C43" s="74" t="s">
        <v>56</v>
      </c>
      <c r="D43" s="71" t="s">
        <v>74</v>
      </c>
      <c r="E43" s="71" t="s">
        <v>212</v>
      </c>
      <c r="F43" s="69"/>
      <c r="G43" s="125">
        <f>G44</f>
        <v>1213872</v>
      </c>
      <c r="H43" s="125">
        <f>H44</f>
        <v>1213872</v>
      </c>
    </row>
    <row r="44" spans="2:8" ht="24">
      <c r="B44" s="216" t="s">
        <v>341</v>
      </c>
      <c r="C44" s="74" t="s">
        <v>56</v>
      </c>
      <c r="D44" s="71" t="s">
        <v>74</v>
      </c>
      <c r="E44" s="71" t="s">
        <v>294</v>
      </c>
      <c r="F44" s="69"/>
      <c r="G44" s="125">
        <f>G45+G47</f>
        <v>1213872</v>
      </c>
      <c r="H44" s="125">
        <f>H45+H47</f>
        <v>1213872</v>
      </c>
    </row>
    <row r="45" spans="2:8" ht="24">
      <c r="B45" s="216" t="s">
        <v>341</v>
      </c>
      <c r="C45" s="145" t="s">
        <v>56</v>
      </c>
      <c r="D45" s="146" t="s">
        <v>74</v>
      </c>
      <c r="E45" s="146" t="s">
        <v>294</v>
      </c>
      <c r="F45" s="147" t="s">
        <v>138</v>
      </c>
      <c r="G45" s="150">
        <f>G46</f>
        <v>1163872</v>
      </c>
      <c r="H45" s="150">
        <f>H46</f>
        <v>1163872</v>
      </c>
    </row>
    <row r="46" spans="2:8" ht="24">
      <c r="B46" s="216" t="s">
        <v>341</v>
      </c>
      <c r="C46" s="74" t="s">
        <v>56</v>
      </c>
      <c r="D46" s="71" t="s">
        <v>74</v>
      </c>
      <c r="E46" s="71" t="s">
        <v>294</v>
      </c>
      <c r="F46" s="69" t="s">
        <v>295</v>
      </c>
      <c r="G46" s="125">
        <v>1163872</v>
      </c>
      <c r="H46" s="125">
        <v>1163872</v>
      </c>
    </row>
    <row r="47" spans="2:8" ht="24">
      <c r="B47" s="216" t="s">
        <v>341</v>
      </c>
      <c r="C47" s="145" t="s">
        <v>56</v>
      </c>
      <c r="D47" s="146" t="s">
        <v>74</v>
      </c>
      <c r="E47" s="146" t="s">
        <v>294</v>
      </c>
      <c r="F47" s="147" t="s">
        <v>135</v>
      </c>
      <c r="G47" s="150">
        <f>G48</f>
        <v>50000</v>
      </c>
      <c r="H47" s="150">
        <f>H48</f>
        <v>50000</v>
      </c>
    </row>
    <row r="48" spans="2:8" ht="24">
      <c r="B48" s="216" t="s">
        <v>341</v>
      </c>
      <c r="C48" s="74" t="s">
        <v>56</v>
      </c>
      <c r="D48" s="71" t="s">
        <v>74</v>
      </c>
      <c r="E48" s="71" t="s">
        <v>294</v>
      </c>
      <c r="F48" s="69" t="s">
        <v>292</v>
      </c>
      <c r="G48" s="125">
        <v>50000</v>
      </c>
      <c r="H48" s="125">
        <v>50000</v>
      </c>
    </row>
    <row r="49" spans="2:8" ht="21.75">
      <c r="B49" s="296" t="s">
        <v>343</v>
      </c>
      <c r="C49" s="74"/>
      <c r="D49" s="71"/>
      <c r="E49" s="71"/>
      <c r="F49" s="69"/>
      <c r="G49" s="125"/>
      <c r="H49" s="125"/>
    </row>
    <row r="50" spans="2:8" ht="38.25">
      <c r="B50" s="97" t="s">
        <v>157</v>
      </c>
      <c r="C50" s="133" t="s">
        <v>56</v>
      </c>
      <c r="D50" s="154" t="s">
        <v>312</v>
      </c>
      <c r="E50" s="154" t="s">
        <v>345</v>
      </c>
      <c r="F50" s="69"/>
      <c r="G50" s="125"/>
      <c r="H50" s="125"/>
    </row>
    <row r="51" spans="2:8" ht="24">
      <c r="B51" s="279" t="s">
        <v>344</v>
      </c>
      <c r="C51" s="133" t="s">
        <v>56</v>
      </c>
      <c r="D51" s="154" t="s">
        <v>312</v>
      </c>
      <c r="E51" s="154" t="s">
        <v>345</v>
      </c>
      <c r="F51" s="69"/>
      <c r="G51" s="125">
        <v>0</v>
      </c>
      <c r="H51" s="125">
        <v>0</v>
      </c>
    </row>
    <row r="52" spans="2:8">
      <c r="B52" s="279" t="s">
        <v>315</v>
      </c>
      <c r="C52" s="133" t="s">
        <v>56</v>
      </c>
      <c r="D52" s="154" t="s">
        <v>312</v>
      </c>
      <c r="E52" s="154" t="s">
        <v>313</v>
      </c>
      <c r="F52" s="69" t="s">
        <v>135</v>
      </c>
      <c r="G52" s="125">
        <v>0</v>
      </c>
      <c r="H52" s="125">
        <v>0</v>
      </c>
    </row>
    <row r="53" spans="2:8">
      <c r="B53" s="279" t="s">
        <v>315</v>
      </c>
      <c r="C53" s="133" t="s">
        <v>56</v>
      </c>
      <c r="D53" s="154" t="s">
        <v>312</v>
      </c>
      <c r="E53" s="154" t="s">
        <v>313</v>
      </c>
      <c r="F53" s="69" t="s">
        <v>292</v>
      </c>
      <c r="G53" s="125">
        <v>0</v>
      </c>
      <c r="H53" s="125">
        <v>0</v>
      </c>
    </row>
    <row r="54" spans="2:8" ht="38.25">
      <c r="B54" s="97" t="s">
        <v>157</v>
      </c>
      <c r="C54" s="74"/>
      <c r="D54" s="71"/>
      <c r="E54" s="71"/>
      <c r="F54" s="69"/>
      <c r="G54" s="125"/>
      <c r="H54" s="125"/>
    </row>
    <row r="55" spans="2:8">
      <c r="B55" s="279" t="s">
        <v>317</v>
      </c>
      <c r="C55" s="133" t="s">
        <v>56</v>
      </c>
      <c r="D55" s="154" t="s">
        <v>318</v>
      </c>
      <c r="E55" s="154" t="s">
        <v>284</v>
      </c>
      <c r="F55" s="69"/>
      <c r="G55" s="125"/>
      <c r="H55" s="125"/>
    </row>
    <row r="56" spans="2:8">
      <c r="B56" s="279" t="s">
        <v>317</v>
      </c>
      <c r="C56" s="133" t="s">
        <v>56</v>
      </c>
      <c r="D56" s="154" t="s">
        <v>318</v>
      </c>
      <c r="E56" s="154" t="s">
        <v>282</v>
      </c>
      <c r="F56" s="69" t="s">
        <v>135</v>
      </c>
      <c r="G56" s="125">
        <v>0</v>
      </c>
      <c r="H56" s="125">
        <v>0</v>
      </c>
    </row>
    <row r="57" spans="2:8">
      <c r="B57" s="279" t="s">
        <v>317</v>
      </c>
      <c r="C57" s="133" t="s">
        <v>56</v>
      </c>
      <c r="D57" s="154" t="s">
        <v>318</v>
      </c>
      <c r="E57" s="154" t="s">
        <v>282</v>
      </c>
      <c r="F57" s="69" t="s">
        <v>292</v>
      </c>
      <c r="G57" s="125">
        <v>0</v>
      </c>
      <c r="H57" s="125">
        <v>0</v>
      </c>
    </row>
    <row r="58" spans="2:8">
      <c r="B58" s="178" t="s">
        <v>230</v>
      </c>
      <c r="C58" s="117" t="s">
        <v>56</v>
      </c>
      <c r="D58" s="129" t="s">
        <v>125</v>
      </c>
      <c r="E58" s="129"/>
      <c r="F58" s="118"/>
      <c r="G58" s="123">
        <f>G59</f>
        <v>4686500</v>
      </c>
      <c r="H58" s="123">
        <f>H59</f>
        <v>4680900</v>
      </c>
    </row>
    <row r="59" spans="2:8" ht="38.25">
      <c r="B59" s="97" t="s">
        <v>157</v>
      </c>
      <c r="C59" s="133" t="s">
        <v>56</v>
      </c>
      <c r="D59" s="154" t="s">
        <v>125</v>
      </c>
      <c r="E59" s="154" t="s">
        <v>166</v>
      </c>
      <c r="F59" s="155"/>
      <c r="G59" s="137">
        <f>G60</f>
        <v>4686500</v>
      </c>
      <c r="H59" s="137">
        <f>H60</f>
        <v>4680900</v>
      </c>
    </row>
    <row r="60" spans="2:8">
      <c r="B60" s="172" t="s">
        <v>346</v>
      </c>
      <c r="C60" s="133" t="s">
        <v>56</v>
      </c>
      <c r="D60" s="154" t="s">
        <v>125</v>
      </c>
      <c r="E60" s="154" t="s">
        <v>168</v>
      </c>
      <c r="F60" s="155"/>
      <c r="G60" s="137">
        <v>4686500</v>
      </c>
      <c r="H60" s="137">
        <v>4680900</v>
      </c>
    </row>
    <row r="61" spans="2:8">
      <c r="B61" s="179" t="s">
        <v>303</v>
      </c>
      <c r="C61" s="133" t="s">
        <v>56</v>
      </c>
      <c r="D61" s="154" t="s">
        <v>125</v>
      </c>
      <c r="E61" s="154" t="s">
        <v>300</v>
      </c>
      <c r="F61" s="155"/>
      <c r="G61" s="137">
        <f>G62</f>
        <v>4086500</v>
      </c>
      <c r="H61" s="137">
        <f>H62</f>
        <v>4080900</v>
      </c>
    </row>
    <row r="62" spans="2:8">
      <c r="B62" s="179" t="s">
        <v>303</v>
      </c>
      <c r="C62" s="145" t="s">
        <v>56</v>
      </c>
      <c r="D62" s="146" t="s">
        <v>125</v>
      </c>
      <c r="E62" s="146" t="s">
        <v>300</v>
      </c>
      <c r="F62" s="147" t="s">
        <v>135</v>
      </c>
      <c r="G62" s="150">
        <f>G63</f>
        <v>4086500</v>
      </c>
      <c r="H62" s="150">
        <f>H63</f>
        <v>4080900</v>
      </c>
    </row>
    <row r="63" spans="2:8">
      <c r="B63" s="179" t="s">
        <v>303</v>
      </c>
      <c r="C63" s="133" t="s">
        <v>56</v>
      </c>
      <c r="D63" s="154" t="s">
        <v>125</v>
      </c>
      <c r="E63" s="154" t="s">
        <v>300</v>
      </c>
      <c r="F63" s="155" t="s">
        <v>292</v>
      </c>
      <c r="G63" s="137">
        <v>4086500</v>
      </c>
      <c r="H63" s="137">
        <v>4080900</v>
      </c>
    </row>
    <row r="64" spans="2:8">
      <c r="B64" s="278" t="s">
        <v>347</v>
      </c>
      <c r="C64" s="133" t="s">
        <v>56</v>
      </c>
      <c r="D64" s="154" t="s">
        <v>125</v>
      </c>
      <c r="E64" s="154"/>
      <c r="F64" s="155"/>
      <c r="G64" s="137">
        <f>G65</f>
        <v>0</v>
      </c>
      <c r="H64" s="137">
        <f>H65</f>
        <v>0</v>
      </c>
    </row>
    <row r="65" spans="2:8">
      <c r="B65" s="189" t="s">
        <v>218</v>
      </c>
      <c r="C65" s="145" t="s">
        <v>56</v>
      </c>
      <c r="D65" s="146" t="s">
        <v>125</v>
      </c>
      <c r="E65" s="146" t="s">
        <v>168</v>
      </c>
      <c r="F65" s="147"/>
      <c r="G65" s="150">
        <f>G66</f>
        <v>0</v>
      </c>
      <c r="H65" s="150">
        <f>H66</f>
        <v>0</v>
      </c>
    </row>
    <row r="66" spans="2:8">
      <c r="B66" s="189" t="s">
        <v>218</v>
      </c>
      <c r="C66" s="133" t="s">
        <v>56</v>
      </c>
      <c r="D66" s="154" t="s">
        <v>125</v>
      </c>
      <c r="E66" s="154" t="s">
        <v>276</v>
      </c>
      <c r="F66" s="155"/>
      <c r="G66" s="137">
        <v>0</v>
      </c>
      <c r="H66" s="137">
        <v>0</v>
      </c>
    </row>
    <row r="67" spans="2:8">
      <c r="B67" s="179" t="s">
        <v>218</v>
      </c>
      <c r="C67" s="133" t="s">
        <v>56</v>
      </c>
      <c r="D67" s="154" t="s">
        <v>125</v>
      </c>
      <c r="E67" s="154" t="s">
        <v>276</v>
      </c>
      <c r="F67" s="155"/>
      <c r="G67" s="137">
        <f>G68</f>
        <v>600000</v>
      </c>
      <c r="H67" s="137">
        <f>H68</f>
        <v>600000</v>
      </c>
    </row>
    <row r="68" spans="2:8">
      <c r="B68" s="179" t="s">
        <v>218</v>
      </c>
      <c r="C68" s="145" t="s">
        <v>56</v>
      </c>
      <c r="D68" s="146" t="s">
        <v>125</v>
      </c>
      <c r="E68" s="146" t="s">
        <v>276</v>
      </c>
      <c r="F68" s="147" t="s">
        <v>205</v>
      </c>
      <c r="G68" s="150">
        <f>G69</f>
        <v>600000</v>
      </c>
      <c r="H68" s="150">
        <f>H69</f>
        <v>600000</v>
      </c>
    </row>
    <row r="69" spans="2:8">
      <c r="B69" s="179" t="s">
        <v>218</v>
      </c>
      <c r="C69" s="133" t="s">
        <v>56</v>
      </c>
      <c r="D69" s="154" t="s">
        <v>125</v>
      </c>
      <c r="E69" s="154" t="s">
        <v>276</v>
      </c>
      <c r="F69" s="155" t="s">
        <v>135</v>
      </c>
      <c r="G69" s="137">
        <v>600000</v>
      </c>
      <c r="H69" s="137">
        <v>600000</v>
      </c>
    </row>
    <row r="70" spans="2:8">
      <c r="B70" s="173" t="s">
        <v>219</v>
      </c>
      <c r="C70" s="133" t="s">
        <v>56</v>
      </c>
      <c r="D70" s="154" t="s">
        <v>125</v>
      </c>
      <c r="E70" s="154" t="s">
        <v>277</v>
      </c>
      <c r="F70" s="155"/>
      <c r="G70" s="137">
        <f>G71</f>
        <v>0</v>
      </c>
      <c r="H70" s="137">
        <f>H71</f>
        <v>0</v>
      </c>
    </row>
    <row r="71" spans="2:8">
      <c r="B71" s="189" t="s">
        <v>348</v>
      </c>
      <c r="C71" s="145" t="s">
        <v>56</v>
      </c>
      <c r="D71" s="146" t="s">
        <v>125</v>
      </c>
      <c r="E71" s="146" t="s">
        <v>277</v>
      </c>
      <c r="F71" s="147" t="s">
        <v>135</v>
      </c>
      <c r="G71" s="150">
        <f>G72</f>
        <v>0</v>
      </c>
      <c r="H71" s="150">
        <f>H72</f>
        <v>0</v>
      </c>
    </row>
    <row r="72" spans="2:8">
      <c r="B72" s="189" t="s">
        <v>348</v>
      </c>
      <c r="C72" s="133" t="s">
        <v>56</v>
      </c>
      <c r="D72" s="154" t="s">
        <v>125</v>
      </c>
      <c r="E72" s="154" t="s">
        <v>277</v>
      </c>
      <c r="F72" s="155" t="s">
        <v>292</v>
      </c>
      <c r="G72" s="137">
        <v>0</v>
      </c>
      <c r="H72" s="137">
        <v>0</v>
      </c>
    </row>
    <row r="73" spans="2:8">
      <c r="B73" s="169" t="s">
        <v>34</v>
      </c>
      <c r="C73" s="117" t="s">
        <v>56</v>
      </c>
      <c r="D73" s="129" t="s">
        <v>28</v>
      </c>
      <c r="E73" s="166">
        <v>8510000</v>
      </c>
      <c r="F73" s="129"/>
      <c r="G73" s="164">
        <f>G75</f>
        <v>0</v>
      </c>
      <c r="H73" s="164">
        <f>H75</f>
        <v>0</v>
      </c>
    </row>
    <row r="74" spans="2:8" ht="25.5">
      <c r="B74" s="98" t="s">
        <v>349</v>
      </c>
      <c r="C74" s="141" t="s">
        <v>56</v>
      </c>
      <c r="D74" s="126" t="s">
        <v>28</v>
      </c>
      <c r="E74" s="282">
        <v>8518104</v>
      </c>
      <c r="F74" s="280"/>
      <c r="G74" s="281"/>
      <c r="H74" s="281"/>
    </row>
    <row r="75" spans="2:8" ht="25.5">
      <c r="B75" s="98" t="s">
        <v>349</v>
      </c>
      <c r="C75" s="141" t="s">
        <v>56</v>
      </c>
      <c r="D75" s="126" t="s">
        <v>28</v>
      </c>
      <c r="E75" s="282">
        <v>8518104</v>
      </c>
      <c r="F75" s="154"/>
      <c r="G75" s="197">
        <v>0</v>
      </c>
      <c r="H75" s="197">
        <v>0</v>
      </c>
    </row>
    <row r="76" spans="2:8">
      <c r="B76" s="59" t="s">
        <v>142</v>
      </c>
      <c r="C76" s="72" t="s">
        <v>56</v>
      </c>
      <c r="D76" s="72" t="s">
        <v>36</v>
      </c>
      <c r="E76" s="167"/>
      <c r="F76" s="67"/>
      <c r="G76" s="131">
        <f>G77+G92</f>
        <v>15465332</v>
      </c>
      <c r="H76" s="131">
        <f>H77+H92</f>
        <v>15465332</v>
      </c>
    </row>
    <row r="77" spans="2:8">
      <c r="B77" s="169" t="s">
        <v>231</v>
      </c>
      <c r="C77" s="117" t="s">
        <v>56</v>
      </c>
      <c r="D77" s="129" t="s">
        <v>19</v>
      </c>
      <c r="E77" s="166"/>
      <c r="F77" s="118"/>
      <c r="G77" s="164">
        <f>G78</f>
        <v>13465332</v>
      </c>
      <c r="H77" s="164">
        <f>H78</f>
        <v>13465332</v>
      </c>
    </row>
    <row r="78" spans="2:8" ht="38.25">
      <c r="B78" s="97" t="s">
        <v>157</v>
      </c>
      <c r="C78" s="133" t="s">
        <v>56</v>
      </c>
      <c r="D78" s="154" t="s">
        <v>19</v>
      </c>
      <c r="E78" s="154" t="s">
        <v>166</v>
      </c>
      <c r="F78" s="155"/>
      <c r="G78" s="137">
        <f>G79</f>
        <v>13465332</v>
      </c>
      <c r="H78" s="137">
        <f>H79</f>
        <v>13465332</v>
      </c>
    </row>
    <row r="79" spans="2:8" ht="25.5">
      <c r="B79" s="171" t="s">
        <v>350</v>
      </c>
      <c r="C79" s="74" t="s">
        <v>56</v>
      </c>
      <c r="D79" s="71" t="s">
        <v>19</v>
      </c>
      <c r="E79" s="71" t="s">
        <v>278</v>
      </c>
      <c r="F79" s="69"/>
      <c r="G79" s="125">
        <f>G80+G83+G86+G89</f>
        <v>13465332</v>
      </c>
      <c r="H79" s="125">
        <f>H80+H83+H86+H89</f>
        <v>13465332</v>
      </c>
    </row>
    <row r="80" spans="2:8">
      <c r="B80" s="171" t="s">
        <v>307</v>
      </c>
      <c r="C80" s="74" t="s">
        <v>56</v>
      </c>
      <c r="D80" s="71" t="s">
        <v>19</v>
      </c>
      <c r="E80" s="71" t="s">
        <v>278</v>
      </c>
      <c r="F80" s="69"/>
      <c r="G80" s="125">
        <f>G81</f>
        <v>6000000</v>
      </c>
      <c r="H80" s="125">
        <f>H81</f>
        <v>6000000</v>
      </c>
    </row>
    <row r="81" spans="2:8">
      <c r="B81" s="171" t="s">
        <v>307</v>
      </c>
      <c r="C81" s="145" t="s">
        <v>56</v>
      </c>
      <c r="D81" s="145" t="s">
        <v>19</v>
      </c>
      <c r="E81" s="71" t="s">
        <v>278</v>
      </c>
      <c r="F81" s="153" t="s">
        <v>135</v>
      </c>
      <c r="G81" s="150">
        <f>G82</f>
        <v>6000000</v>
      </c>
      <c r="H81" s="150">
        <f>H82</f>
        <v>6000000</v>
      </c>
    </row>
    <row r="82" spans="2:8">
      <c r="B82" s="171" t="s">
        <v>307</v>
      </c>
      <c r="C82" s="74" t="s">
        <v>56</v>
      </c>
      <c r="D82" s="74" t="s">
        <v>19</v>
      </c>
      <c r="E82" s="71" t="s">
        <v>278</v>
      </c>
      <c r="F82" s="66" t="s">
        <v>292</v>
      </c>
      <c r="G82" s="125">
        <v>6000000</v>
      </c>
      <c r="H82" s="125">
        <v>6000000</v>
      </c>
    </row>
    <row r="83" spans="2:8">
      <c r="B83" s="287" t="s">
        <v>351</v>
      </c>
      <c r="C83" s="145" t="s">
        <v>56</v>
      </c>
      <c r="D83" s="145" t="s">
        <v>19</v>
      </c>
      <c r="E83" s="145" t="s">
        <v>279</v>
      </c>
      <c r="F83" s="153"/>
      <c r="G83" s="150">
        <f>G84</f>
        <v>700000</v>
      </c>
      <c r="H83" s="150">
        <f>H84</f>
        <v>700000</v>
      </c>
    </row>
    <row r="84" spans="2:8">
      <c r="B84" s="288" t="s">
        <v>309</v>
      </c>
      <c r="C84" s="141" t="s">
        <v>56</v>
      </c>
      <c r="D84" s="141" t="s">
        <v>19</v>
      </c>
      <c r="E84" s="141" t="s">
        <v>279</v>
      </c>
      <c r="F84" s="170" t="s">
        <v>135</v>
      </c>
      <c r="G84" s="130">
        <f>G85</f>
        <v>700000</v>
      </c>
      <c r="H84" s="130">
        <f>H85</f>
        <v>700000</v>
      </c>
    </row>
    <row r="85" spans="2:8">
      <c r="B85" s="288" t="s">
        <v>309</v>
      </c>
      <c r="C85" s="74" t="s">
        <v>56</v>
      </c>
      <c r="D85" s="74" t="s">
        <v>19</v>
      </c>
      <c r="E85" s="74" t="s">
        <v>279</v>
      </c>
      <c r="F85" s="66" t="s">
        <v>292</v>
      </c>
      <c r="G85" s="125">
        <v>700000</v>
      </c>
      <c r="H85" s="125">
        <v>700000</v>
      </c>
    </row>
    <row r="86" spans="2:8">
      <c r="B86" s="283" t="s">
        <v>352</v>
      </c>
      <c r="C86" s="284" t="s">
        <v>56</v>
      </c>
      <c r="D86" s="284" t="s">
        <v>19</v>
      </c>
      <c r="E86" s="284" t="s">
        <v>280</v>
      </c>
      <c r="F86" s="285"/>
      <c r="G86" s="286">
        <f>G87</f>
        <v>600000</v>
      </c>
      <c r="H86" s="286">
        <f>H87</f>
        <v>600000</v>
      </c>
    </row>
    <row r="87" spans="2:8">
      <c r="B87" s="288" t="s">
        <v>310</v>
      </c>
      <c r="C87" s="141" t="s">
        <v>56</v>
      </c>
      <c r="D87" s="141" t="s">
        <v>19</v>
      </c>
      <c r="E87" s="141" t="s">
        <v>280</v>
      </c>
      <c r="F87" s="170" t="s">
        <v>135</v>
      </c>
      <c r="G87" s="130">
        <f>G88</f>
        <v>600000</v>
      </c>
      <c r="H87" s="130">
        <f>H88</f>
        <v>600000</v>
      </c>
    </row>
    <row r="88" spans="2:8">
      <c r="B88" s="288" t="s">
        <v>310</v>
      </c>
      <c r="C88" s="74" t="s">
        <v>56</v>
      </c>
      <c r="D88" s="74" t="s">
        <v>19</v>
      </c>
      <c r="E88" s="74" t="s">
        <v>280</v>
      </c>
      <c r="F88" s="66" t="s">
        <v>292</v>
      </c>
      <c r="G88" s="125">
        <v>600000</v>
      </c>
      <c r="H88" s="125">
        <v>600000</v>
      </c>
    </row>
    <row r="89" spans="2:8">
      <c r="B89" s="283" t="s">
        <v>353</v>
      </c>
      <c r="C89" s="284" t="s">
        <v>56</v>
      </c>
      <c r="D89" s="284" t="s">
        <v>19</v>
      </c>
      <c r="E89" s="284" t="s">
        <v>281</v>
      </c>
      <c r="F89" s="285"/>
      <c r="G89" s="286">
        <f>G90</f>
        <v>6165332</v>
      </c>
      <c r="H89" s="286">
        <f>H90</f>
        <v>6165332</v>
      </c>
    </row>
    <row r="90" spans="2:8">
      <c r="B90" s="288" t="s">
        <v>353</v>
      </c>
      <c r="C90" s="141" t="s">
        <v>56</v>
      </c>
      <c r="D90" s="141" t="s">
        <v>19</v>
      </c>
      <c r="E90" s="141" t="s">
        <v>281</v>
      </c>
      <c r="F90" s="170" t="s">
        <v>135</v>
      </c>
      <c r="G90" s="130">
        <f>G91</f>
        <v>6165332</v>
      </c>
      <c r="H90" s="130">
        <f>H91</f>
        <v>6165332</v>
      </c>
    </row>
    <row r="91" spans="2:8">
      <c r="B91" s="63" t="s">
        <v>353</v>
      </c>
      <c r="C91" s="74" t="s">
        <v>56</v>
      </c>
      <c r="D91" s="74" t="s">
        <v>19</v>
      </c>
      <c r="E91" s="74" t="s">
        <v>222</v>
      </c>
      <c r="F91" s="66" t="s">
        <v>292</v>
      </c>
      <c r="G91" s="125">
        <v>6165332</v>
      </c>
      <c r="H91" s="125">
        <v>6165332</v>
      </c>
    </row>
    <row r="92" spans="2:8">
      <c r="B92" s="169" t="s">
        <v>232</v>
      </c>
      <c r="C92" s="117" t="s">
        <v>56</v>
      </c>
      <c r="D92" s="117" t="s">
        <v>216</v>
      </c>
      <c r="E92" s="175"/>
      <c r="F92" s="175"/>
      <c r="G92" s="176">
        <f>G93</f>
        <v>2000000</v>
      </c>
      <c r="H92" s="176">
        <f>H93</f>
        <v>2000000</v>
      </c>
    </row>
    <row r="93" spans="2:8">
      <c r="B93" s="171" t="s">
        <v>354</v>
      </c>
      <c r="C93" s="133" t="s">
        <v>56</v>
      </c>
      <c r="D93" s="133" t="s">
        <v>216</v>
      </c>
      <c r="E93" s="134" t="s">
        <v>284</v>
      </c>
      <c r="F93" s="134"/>
      <c r="G93" s="138">
        <f>G94+G97+G100</f>
        <v>2000000</v>
      </c>
      <c r="H93" s="138">
        <f>H94+H97+H100</f>
        <v>2000000</v>
      </c>
    </row>
    <row r="94" spans="2:8">
      <c r="B94" s="171" t="s">
        <v>256</v>
      </c>
      <c r="C94" s="133" t="s">
        <v>56</v>
      </c>
      <c r="D94" s="133" t="s">
        <v>216</v>
      </c>
      <c r="E94" s="134" t="s">
        <v>282</v>
      </c>
      <c r="F94" s="134" t="s">
        <v>205</v>
      </c>
      <c r="G94" s="138">
        <f>G95</f>
        <v>0</v>
      </c>
      <c r="H94" s="138">
        <f>H95</f>
        <v>0</v>
      </c>
    </row>
    <row r="95" spans="2:8">
      <c r="B95" s="171" t="s">
        <v>256</v>
      </c>
      <c r="C95" s="141" t="s">
        <v>56</v>
      </c>
      <c r="D95" s="141" t="s">
        <v>216</v>
      </c>
      <c r="E95" s="170" t="s">
        <v>282</v>
      </c>
      <c r="F95" s="170" t="s">
        <v>135</v>
      </c>
      <c r="G95" s="142">
        <f>G96</f>
        <v>0</v>
      </c>
      <c r="H95" s="142">
        <f>H96</f>
        <v>0</v>
      </c>
    </row>
    <row r="96" spans="2:8">
      <c r="B96" s="63" t="s">
        <v>257</v>
      </c>
      <c r="C96" s="74" t="s">
        <v>56</v>
      </c>
      <c r="D96" s="74" t="s">
        <v>216</v>
      </c>
      <c r="E96" s="74" t="s">
        <v>355</v>
      </c>
      <c r="F96" s="66"/>
      <c r="G96" s="132">
        <v>0</v>
      </c>
      <c r="H96" s="132">
        <v>0</v>
      </c>
    </row>
    <row r="97" spans="2:8">
      <c r="B97" s="63" t="s">
        <v>257</v>
      </c>
      <c r="C97" s="74" t="s">
        <v>56</v>
      </c>
      <c r="D97" s="74" t="s">
        <v>216</v>
      </c>
      <c r="E97" s="74" t="s">
        <v>355</v>
      </c>
      <c r="F97" s="66" t="s">
        <v>205</v>
      </c>
      <c r="G97" s="132">
        <f>G98</f>
        <v>0</v>
      </c>
      <c r="H97" s="132">
        <f>H98</f>
        <v>0</v>
      </c>
    </row>
    <row r="98" spans="2:8">
      <c r="B98" s="63" t="s">
        <v>257</v>
      </c>
      <c r="C98" s="145" t="s">
        <v>56</v>
      </c>
      <c r="D98" s="145" t="s">
        <v>216</v>
      </c>
      <c r="E98" s="145" t="s">
        <v>355</v>
      </c>
      <c r="F98" s="153" t="s">
        <v>135</v>
      </c>
      <c r="G98" s="148">
        <f>G99</f>
        <v>0</v>
      </c>
      <c r="H98" s="148">
        <f>H99</f>
        <v>0</v>
      </c>
    </row>
    <row r="99" spans="2:8">
      <c r="B99" s="63" t="s">
        <v>258</v>
      </c>
      <c r="C99" s="74" t="s">
        <v>56</v>
      </c>
      <c r="D99" s="74" t="s">
        <v>216</v>
      </c>
      <c r="E99" s="74" t="s">
        <v>287</v>
      </c>
      <c r="F99" s="66"/>
      <c r="G99" s="132">
        <v>0</v>
      </c>
      <c r="H99" s="132">
        <v>0</v>
      </c>
    </row>
    <row r="100" spans="2:8">
      <c r="B100" s="63" t="s">
        <v>258</v>
      </c>
      <c r="C100" s="74" t="s">
        <v>56</v>
      </c>
      <c r="D100" s="74" t="s">
        <v>216</v>
      </c>
      <c r="E100" s="74" t="s">
        <v>287</v>
      </c>
      <c r="F100" s="66"/>
      <c r="G100" s="132">
        <f>G101</f>
        <v>2000000</v>
      </c>
      <c r="H100" s="132">
        <f>H101</f>
        <v>2000000</v>
      </c>
    </row>
    <row r="101" spans="2:8">
      <c r="B101" s="63" t="s">
        <v>258</v>
      </c>
      <c r="C101" s="145" t="s">
        <v>56</v>
      </c>
      <c r="D101" s="145" t="s">
        <v>216</v>
      </c>
      <c r="E101" s="145" t="s">
        <v>287</v>
      </c>
      <c r="F101" s="153" t="s">
        <v>205</v>
      </c>
      <c r="G101" s="148">
        <f>G102</f>
        <v>2000000</v>
      </c>
      <c r="H101" s="148">
        <f>H102</f>
        <v>2000000</v>
      </c>
    </row>
    <row r="102" spans="2:8">
      <c r="B102" s="63" t="s">
        <v>258</v>
      </c>
      <c r="C102" s="74" t="s">
        <v>56</v>
      </c>
      <c r="D102" s="74" t="s">
        <v>216</v>
      </c>
      <c r="E102" s="74" t="s">
        <v>287</v>
      </c>
      <c r="F102" s="66" t="s">
        <v>135</v>
      </c>
      <c r="G102" s="132">
        <v>2000000</v>
      </c>
      <c r="H102" s="132">
        <v>2000000</v>
      </c>
    </row>
    <row r="103" spans="2:8">
      <c r="B103" s="91" t="s">
        <v>239</v>
      </c>
      <c r="C103" s="73" t="s">
        <v>56</v>
      </c>
      <c r="D103" s="73" t="s">
        <v>234</v>
      </c>
      <c r="E103" s="73"/>
      <c r="F103" s="174"/>
      <c r="G103" s="128">
        <f>G104</f>
        <v>13229995</v>
      </c>
      <c r="H103" s="128">
        <f>H104</f>
        <v>13229995</v>
      </c>
    </row>
    <row r="104" spans="2:8">
      <c r="B104" s="169" t="s">
        <v>242</v>
      </c>
      <c r="C104" s="117" t="s">
        <v>56</v>
      </c>
      <c r="D104" s="117" t="s">
        <v>12</v>
      </c>
      <c r="E104" s="117"/>
      <c r="F104" s="175"/>
      <c r="G104" s="176">
        <f>G105</f>
        <v>13229995</v>
      </c>
      <c r="H104" s="176">
        <f>H105</f>
        <v>13229995</v>
      </c>
    </row>
    <row r="105" spans="2:8" ht="25.5">
      <c r="B105" s="89" t="s">
        <v>143</v>
      </c>
      <c r="C105" s="74" t="s">
        <v>56</v>
      </c>
      <c r="D105" s="74" t="s">
        <v>12</v>
      </c>
      <c r="E105" s="74" t="s">
        <v>144</v>
      </c>
      <c r="F105" s="66"/>
      <c r="G105" s="138">
        <f>G106+G111+G114</f>
        <v>13229995</v>
      </c>
      <c r="H105" s="138">
        <f>H106+H110+H114</f>
        <v>13229995</v>
      </c>
    </row>
    <row r="106" spans="2:8">
      <c r="B106" s="181" t="s">
        <v>356</v>
      </c>
      <c r="C106" s="74" t="s">
        <v>56</v>
      </c>
      <c r="D106" s="74" t="s">
        <v>12</v>
      </c>
      <c r="E106" s="74" t="s">
        <v>213</v>
      </c>
      <c r="F106" s="66"/>
      <c r="G106" s="138">
        <v>4474995</v>
      </c>
      <c r="H106" s="138">
        <f t="shared" ref="G106:H108" si="4">H107</f>
        <v>4474995</v>
      </c>
    </row>
    <row r="107" spans="2:8" ht="25.5">
      <c r="B107" s="181" t="s">
        <v>357</v>
      </c>
      <c r="C107" s="74" t="s">
        <v>56</v>
      </c>
      <c r="D107" s="74" t="s">
        <v>12</v>
      </c>
      <c r="E107" s="74" t="s">
        <v>145</v>
      </c>
      <c r="F107" s="66"/>
      <c r="G107" s="138">
        <f t="shared" si="4"/>
        <v>4474995</v>
      </c>
      <c r="H107" s="138">
        <f t="shared" si="4"/>
        <v>4474995</v>
      </c>
    </row>
    <row r="108" spans="2:8" ht="25.5">
      <c r="B108" s="181" t="s">
        <v>357</v>
      </c>
      <c r="C108" s="145" t="s">
        <v>56</v>
      </c>
      <c r="D108" s="145" t="s">
        <v>12</v>
      </c>
      <c r="E108" s="145" t="s">
        <v>145</v>
      </c>
      <c r="F108" s="153" t="s">
        <v>209</v>
      </c>
      <c r="G108" s="148">
        <f t="shared" si="4"/>
        <v>4474995</v>
      </c>
      <c r="H108" s="148">
        <f t="shared" si="4"/>
        <v>4474995</v>
      </c>
    </row>
    <row r="109" spans="2:8" ht="25.5">
      <c r="B109" s="181" t="s">
        <v>357</v>
      </c>
      <c r="C109" s="74" t="s">
        <v>56</v>
      </c>
      <c r="D109" s="74" t="s">
        <v>12</v>
      </c>
      <c r="E109" s="74" t="s">
        <v>145</v>
      </c>
      <c r="F109" s="66" t="s">
        <v>146</v>
      </c>
      <c r="G109" s="138">
        <v>4474995</v>
      </c>
      <c r="H109" s="138">
        <v>4474995</v>
      </c>
    </row>
    <row r="110" spans="2:8" ht="25.5">
      <c r="B110" s="181" t="s">
        <v>358</v>
      </c>
      <c r="C110" s="74" t="s">
        <v>56</v>
      </c>
      <c r="D110" s="74" t="s">
        <v>12</v>
      </c>
      <c r="E110" s="74" t="s">
        <v>147</v>
      </c>
      <c r="F110" s="66"/>
      <c r="G110" s="138">
        <v>7455000</v>
      </c>
      <c r="H110" s="138">
        <v>7455000</v>
      </c>
    </row>
    <row r="111" spans="2:8" ht="25.5">
      <c r="B111" s="181" t="s">
        <v>359</v>
      </c>
      <c r="C111" s="74" t="s">
        <v>56</v>
      </c>
      <c r="D111" s="74" t="s">
        <v>12</v>
      </c>
      <c r="E111" s="74" t="s">
        <v>148</v>
      </c>
      <c r="F111" s="66"/>
      <c r="G111" s="138">
        <f>G112</f>
        <v>7455000</v>
      </c>
      <c r="H111" s="138">
        <f>H112</f>
        <v>7455000</v>
      </c>
    </row>
    <row r="112" spans="2:8" ht="25.5">
      <c r="B112" s="181" t="s">
        <v>359</v>
      </c>
      <c r="C112" s="145" t="s">
        <v>56</v>
      </c>
      <c r="D112" s="145" t="s">
        <v>12</v>
      </c>
      <c r="E112" s="145" t="s">
        <v>148</v>
      </c>
      <c r="F112" s="153" t="s">
        <v>209</v>
      </c>
      <c r="G112" s="148">
        <f>G113</f>
        <v>7455000</v>
      </c>
      <c r="H112" s="148">
        <f>H113</f>
        <v>7455000</v>
      </c>
    </row>
    <row r="113" spans="2:8" ht="25.5">
      <c r="B113" s="181" t="s">
        <v>359</v>
      </c>
      <c r="C113" s="74" t="s">
        <v>56</v>
      </c>
      <c r="D113" s="74" t="s">
        <v>12</v>
      </c>
      <c r="E113" s="74" t="s">
        <v>148</v>
      </c>
      <c r="F113" s="66" t="s">
        <v>146</v>
      </c>
      <c r="G113" s="138">
        <v>7455000</v>
      </c>
      <c r="H113" s="138">
        <v>7455000</v>
      </c>
    </row>
    <row r="114" spans="2:8" ht="21.75">
      <c r="B114" s="289" t="s">
        <v>225</v>
      </c>
      <c r="C114" s="133" t="s">
        <v>56</v>
      </c>
      <c r="D114" s="133" t="s">
        <v>12</v>
      </c>
      <c r="E114" s="133" t="s">
        <v>289</v>
      </c>
      <c r="F114" s="134"/>
      <c r="G114" s="138" t="str">
        <f t="shared" ref="G114:H116" si="5">G115</f>
        <v>1300000,0</v>
      </c>
      <c r="H114" s="138">
        <f t="shared" si="5"/>
        <v>1300000</v>
      </c>
    </row>
    <row r="115" spans="2:8">
      <c r="B115" s="63" t="s">
        <v>360</v>
      </c>
      <c r="C115" s="133" t="s">
        <v>56</v>
      </c>
      <c r="D115" s="133" t="s">
        <v>12</v>
      </c>
      <c r="E115" s="133" t="s">
        <v>289</v>
      </c>
      <c r="F115" s="134"/>
      <c r="G115" s="138" t="str">
        <f t="shared" si="5"/>
        <v>1300000,0</v>
      </c>
      <c r="H115" s="138">
        <f t="shared" si="5"/>
        <v>1300000</v>
      </c>
    </row>
    <row r="116" spans="2:8">
      <c r="B116" s="63" t="s">
        <v>360</v>
      </c>
      <c r="C116" s="145" t="s">
        <v>56</v>
      </c>
      <c r="D116" s="145" t="s">
        <v>12</v>
      </c>
      <c r="E116" s="133" t="s">
        <v>289</v>
      </c>
      <c r="F116" s="153" t="s">
        <v>205</v>
      </c>
      <c r="G116" s="148" t="str">
        <f t="shared" si="5"/>
        <v>1300000,0</v>
      </c>
      <c r="H116" s="148">
        <f t="shared" si="5"/>
        <v>1300000</v>
      </c>
    </row>
    <row r="117" spans="2:8">
      <c r="B117" s="63" t="s">
        <v>360</v>
      </c>
      <c r="C117" s="74" t="s">
        <v>56</v>
      </c>
      <c r="D117" s="74" t="s">
        <v>12</v>
      </c>
      <c r="E117" s="74" t="s">
        <v>289</v>
      </c>
      <c r="F117" s="66" t="s">
        <v>135</v>
      </c>
      <c r="G117" s="138" t="s">
        <v>171</v>
      </c>
      <c r="H117" s="138">
        <v>1300000</v>
      </c>
    </row>
    <row r="118" spans="2:8">
      <c r="B118" s="194" t="s">
        <v>240</v>
      </c>
      <c r="C118" s="74" t="s">
        <v>56</v>
      </c>
      <c r="D118" s="74" t="s">
        <v>227</v>
      </c>
      <c r="E118" s="74"/>
      <c r="F118" s="66"/>
      <c r="G118" s="138"/>
      <c r="H118" s="138"/>
    </row>
    <row r="119" spans="2:8">
      <c r="B119" s="193" t="s">
        <v>243</v>
      </c>
      <c r="C119" s="117" t="s">
        <v>56</v>
      </c>
      <c r="D119" s="129" t="s">
        <v>227</v>
      </c>
      <c r="E119" s="126" t="s">
        <v>139</v>
      </c>
      <c r="F119" s="129"/>
      <c r="G119" s="123"/>
      <c r="H119" s="123"/>
    </row>
    <row r="120" spans="2:8">
      <c r="B120" s="143"/>
      <c r="C120" s="74" t="s">
        <v>56</v>
      </c>
      <c r="D120" s="126" t="s">
        <v>227</v>
      </c>
      <c r="E120" s="126" t="s">
        <v>139</v>
      </c>
      <c r="F120" s="68"/>
      <c r="G120" s="142"/>
      <c r="H120" s="142"/>
    </row>
    <row r="121" spans="2:8" ht="38.25">
      <c r="B121" s="97" t="s">
        <v>265</v>
      </c>
      <c r="C121" s="154" t="s">
        <v>56</v>
      </c>
      <c r="D121" s="154" t="s">
        <v>227</v>
      </c>
      <c r="E121" s="154" t="s">
        <v>228</v>
      </c>
      <c r="F121" s="154"/>
      <c r="G121" s="187"/>
      <c r="H121" s="187"/>
    </row>
    <row r="122" spans="2:8">
      <c r="B122" s="184"/>
      <c r="C122" s="145" t="s">
        <v>56</v>
      </c>
      <c r="D122" s="145" t="s">
        <v>227</v>
      </c>
      <c r="E122" s="145" t="s">
        <v>228</v>
      </c>
      <c r="F122" s="145"/>
      <c r="G122" s="185"/>
      <c r="H122" s="185"/>
    </row>
    <row r="123" spans="2:8">
      <c r="B123" s="89"/>
      <c r="C123" s="74"/>
      <c r="D123" s="74"/>
      <c r="E123" s="74"/>
      <c r="F123" s="74"/>
      <c r="G123" s="186"/>
      <c r="H123" s="186"/>
    </row>
    <row r="124" spans="2:8" ht="15.75">
      <c r="B124" s="195" t="s">
        <v>241</v>
      </c>
      <c r="C124" s="73" t="s">
        <v>56</v>
      </c>
      <c r="D124" s="73" t="s">
        <v>149</v>
      </c>
      <c r="E124" s="183"/>
      <c r="F124" s="174"/>
      <c r="G124" s="177">
        <f>G125</f>
        <v>10270000</v>
      </c>
      <c r="H124" s="177">
        <f>H125</f>
        <v>10270000</v>
      </c>
    </row>
    <row r="125" spans="2:8">
      <c r="B125" s="169" t="s">
        <v>150</v>
      </c>
      <c r="C125" s="117" t="s">
        <v>56</v>
      </c>
      <c r="D125" s="129" t="s">
        <v>73</v>
      </c>
      <c r="E125" s="129"/>
      <c r="F125" s="129"/>
      <c r="G125" s="164">
        <f>G127+G131+G133</f>
        <v>10270000</v>
      </c>
      <c r="H125" s="164">
        <f>H129+H131+H133</f>
        <v>10270000</v>
      </c>
    </row>
    <row r="126" spans="2:8" ht="38.25">
      <c r="B126" s="162" t="s">
        <v>151</v>
      </c>
      <c r="C126" s="74" t="s">
        <v>56</v>
      </c>
      <c r="D126" s="71" t="s">
        <v>73</v>
      </c>
      <c r="E126" s="71" t="s">
        <v>152</v>
      </c>
      <c r="F126" s="71"/>
      <c r="G126" s="125">
        <f>G128+G133</f>
        <v>9470000</v>
      </c>
      <c r="H126" s="125">
        <f>H129+H133</f>
        <v>9470000</v>
      </c>
    </row>
    <row r="127" spans="2:8">
      <c r="B127" s="162" t="s">
        <v>361</v>
      </c>
      <c r="C127" s="74" t="s">
        <v>56</v>
      </c>
      <c r="D127" s="71" t="s">
        <v>73</v>
      </c>
      <c r="E127" s="71" t="s">
        <v>214</v>
      </c>
      <c r="F127" s="71"/>
      <c r="G127" s="125">
        <f t="shared" ref="G127:H129" si="6">G128</f>
        <v>8970000</v>
      </c>
      <c r="H127" s="125">
        <f t="shared" si="6"/>
        <v>8970000</v>
      </c>
    </row>
    <row r="128" spans="2:8" ht="25.5">
      <c r="B128" s="162" t="s">
        <v>362</v>
      </c>
      <c r="C128" s="74" t="s">
        <v>56</v>
      </c>
      <c r="D128" s="71" t="s">
        <v>73</v>
      </c>
      <c r="E128" s="71" t="s">
        <v>215</v>
      </c>
      <c r="F128" s="71"/>
      <c r="G128" s="125">
        <f t="shared" si="6"/>
        <v>8970000</v>
      </c>
      <c r="H128" s="125">
        <f t="shared" si="6"/>
        <v>8970000</v>
      </c>
    </row>
    <row r="129" spans="2:8" ht="25.5">
      <c r="B129" s="162" t="s">
        <v>362</v>
      </c>
      <c r="C129" s="145" t="s">
        <v>56</v>
      </c>
      <c r="D129" s="146" t="s">
        <v>73</v>
      </c>
      <c r="E129" s="146" t="s">
        <v>215</v>
      </c>
      <c r="F129" s="146" t="s">
        <v>209</v>
      </c>
      <c r="G129" s="150">
        <f t="shared" si="6"/>
        <v>8970000</v>
      </c>
      <c r="H129" s="150">
        <f t="shared" si="6"/>
        <v>8970000</v>
      </c>
    </row>
    <row r="130" spans="2:8" ht="25.5">
      <c r="B130" s="162" t="s">
        <v>362</v>
      </c>
      <c r="C130" s="74" t="s">
        <v>56</v>
      </c>
      <c r="D130" s="71" t="s">
        <v>73</v>
      </c>
      <c r="E130" s="71" t="s">
        <v>215</v>
      </c>
      <c r="F130" s="71" t="s">
        <v>153</v>
      </c>
      <c r="G130" s="125">
        <v>8970000</v>
      </c>
      <c r="H130" s="125">
        <v>8970000</v>
      </c>
    </row>
    <row r="131" spans="2:8">
      <c r="B131" s="162" t="s">
        <v>363</v>
      </c>
      <c r="C131" s="74" t="s">
        <v>56</v>
      </c>
      <c r="D131" s="71" t="s">
        <v>73</v>
      </c>
      <c r="E131" s="154"/>
      <c r="F131" s="71"/>
      <c r="G131" s="125">
        <f t="shared" ref="G131:H133" si="7">G132</f>
        <v>800000</v>
      </c>
      <c r="H131" s="125">
        <v>800000</v>
      </c>
    </row>
    <row r="132" spans="2:8" ht="25.5">
      <c r="B132" s="162" t="s">
        <v>364</v>
      </c>
      <c r="C132" s="74" t="s">
        <v>56</v>
      </c>
      <c r="D132" s="71" t="s">
        <v>73</v>
      </c>
      <c r="E132" s="154" t="s">
        <v>329</v>
      </c>
      <c r="F132" s="71"/>
      <c r="G132" s="125">
        <v>800000</v>
      </c>
      <c r="H132" s="125">
        <v>800000</v>
      </c>
    </row>
    <row r="133" spans="2:8">
      <c r="B133" s="189" t="s">
        <v>365</v>
      </c>
      <c r="C133" s="145" t="s">
        <v>56</v>
      </c>
      <c r="D133" s="146" t="s">
        <v>73</v>
      </c>
      <c r="E133" s="146" t="s">
        <v>290</v>
      </c>
      <c r="F133" s="146" t="s">
        <v>205</v>
      </c>
      <c r="G133" s="150">
        <f t="shared" si="7"/>
        <v>500000</v>
      </c>
      <c r="H133" s="150">
        <f t="shared" si="7"/>
        <v>500000</v>
      </c>
    </row>
    <row r="134" spans="2:8">
      <c r="B134" s="63" t="s">
        <v>365</v>
      </c>
      <c r="C134" s="71" t="s">
        <v>56</v>
      </c>
      <c r="D134" s="71" t="s">
        <v>73</v>
      </c>
      <c r="E134" s="71" t="s">
        <v>290</v>
      </c>
      <c r="F134" s="71" t="s">
        <v>135</v>
      </c>
      <c r="G134" s="125">
        <v>500000</v>
      </c>
      <c r="H134" s="125">
        <v>500000</v>
      </c>
    </row>
    <row r="135" spans="2:8">
      <c r="B135" s="63"/>
      <c r="C135" s="71"/>
      <c r="D135" s="71"/>
      <c r="E135" s="71"/>
      <c r="F135" s="71"/>
      <c r="G135" s="125"/>
      <c r="H135" s="125"/>
    </row>
    <row r="136" spans="2:8">
      <c r="B136" s="34" t="s">
        <v>51</v>
      </c>
      <c r="C136" s="71"/>
      <c r="D136" s="71"/>
      <c r="E136" s="70"/>
      <c r="F136" s="72"/>
      <c r="G136" s="131">
        <f>G10+G16+G22+G30+G36+G58+G76+G103+G124</f>
        <v>58042935.640000001</v>
      </c>
      <c r="H136" s="131">
        <f>H10+H16+H22+H30+H36+H58+H76+H103+H124</f>
        <v>58037335.640000001</v>
      </c>
    </row>
  </sheetData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8"/>
  <sheetViews>
    <sheetView topLeftCell="B139" workbookViewId="0">
      <selection activeCell="E105" sqref="E105"/>
    </sheetView>
  </sheetViews>
  <sheetFormatPr defaultRowHeight="12.75"/>
  <cols>
    <col min="1" max="1" width="0.85546875" customWidth="1"/>
    <col min="2" max="2" width="73" customWidth="1"/>
    <col min="3" max="3" width="10.42578125" customWidth="1"/>
    <col min="4" max="4" width="9.28515625" bestFit="1" customWidth="1"/>
    <col min="5" max="5" width="8.5703125" customWidth="1"/>
    <col min="6" max="6" width="13.140625" customWidth="1"/>
  </cols>
  <sheetData>
    <row r="1" spans="1:6" ht="15">
      <c r="B1" s="86"/>
    </row>
    <row r="2" spans="1:6" ht="15.75">
      <c r="A2" s="64"/>
      <c r="B2" s="38" t="s">
        <v>532</v>
      </c>
      <c r="C2" s="38"/>
      <c r="D2" s="38"/>
    </row>
    <row r="3" spans="1:6" ht="15.75">
      <c r="B3" s="38" t="s">
        <v>497</v>
      </c>
      <c r="C3" s="38"/>
      <c r="D3" s="38"/>
    </row>
    <row r="5" spans="1:6" ht="12.75" customHeight="1">
      <c r="B5" s="37" t="s">
        <v>203</v>
      </c>
      <c r="C5" s="2"/>
      <c r="D5" s="2"/>
      <c r="E5" s="2"/>
      <c r="F5" s="2"/>
    </row>
    <row r="6" spans="1:6" ht="12.75" customHeight="1">
      <c r="B6" s="2" t="s">
        <v>204</v>
      </c>
      <c r="C6" s="2"/>
      <c r="D6" s="2"/>
      <c r="E6" s="2"/>
      <c r="F6" s="2"/>
    </row>
    <row r="7" spans="1:6">
      <c r="B7" s="34" t="s">
        <v>21</v>
      </c>
      <c r="C7" s="23" t="s">
        <v>23</v>
      </c>
      <c r="D7" s="23" t="s">
        <v>25</v>
      </c>
      <c r="E7" s="23" t="s">
        <v>14</v>
      </c>
      <c r="F7" s="23" t="s">
        <v>3</v>
      </c>
    </row>
    <row r="8" spans="1:6">
      <c r="B8" s="34" t="s">
        <v>22</v>
      </c>
      <c r="C8" s="23" t="s">
        <v>24</v>
      </c>
      <c r="D8" s="23" t="s">
        <v>26</v>
      </c>
      <c r="E8" s="35" t="s">
        <v>27</v>
      </c>
      <c r="F8" s="33" t="s">
        <v>72</v>
      </c>
    </row>
    <row r="9" spans="1:6">
      <c r="B9" s="34" t="s">
        <v>237</v>
      </c>
      <c r="C9" s="73" t="s">
        <v>37</v>
      </c>
      <c r="D9" s="120"/>
      <c r="E9" s="67"/>
      <c r="F9" s="121">
        <f>F10+F16+F22+F32+F38</f>
        <v>12434110.68</v>
      </c>
    </row>
    <row r="10" spans="1:6">
      <c r="B10" s="116" t="s">
        <v>159</v>
      </c>
      <c r="C10" s="117" t="s">
        <v>35</v>
      </c>
      <c r="D10" s="122"/>
      <c r="E10" s="118"/>
      <c r="F10" s="123">
        <f>F12</f>
        <v>797074</v>
      </c>
    </row>
    <row r="11" spans="1:6">
      <c r="B11" s="5" t="s">
        <v>297</v>
      </c>
      <c r="C11" s="74" t="s">
        <v>35</v>
      </c>
      <c r="D11" s="124">
        <v>8100000</v>
      </c>
      <c r="E11" s="69"/>
      <c r="F11" s="125">
        <f>F12</f>
        <v>797074</v>
      </c>
    </row>
    <row r="12" spans="1:6">
      <c r="B12" s="5" t="s">
        <v>297</v>
      </c>
      <c r="C12" s="74" t="s">
        <v>35</v>
      </c>
      <c r="D12" s="124">
        <v>8110000</v>
      </c>
      <c r="E12" s="69"/>
      <c r="F12" s="125">
        <f>F13</f>
        <v>797074</v>
      </c>
    </row>
    <row r="13" spans="1:6">
      <c r="B13" s="5" t="s">
        <v>297</v>
      </c>
      <c r="C13" s="74" t="s">
        <v>35</v>
      </c>
      <c r="D13" s="124">
        <v>8118021</v>
      </c>
      <c r="E13" s="69"/>
      <c r="F13" s="125">
        <f>F14</f>
        <v>797074</v>
      </c>
    </row>
    <row r="14" spans="1:6">
      <c r="B14" s="5" t="s">
        <v>297</v>
      </c>
      <c r="C14" s="145" t="s">
        <v>35</v>
      </c>
      <c r="D14" s="149">
        <v>8118021</v>
      </c>
      <c r="E14" s="147">
        <v>100</v>
      </c>
      <c r="F14" s="150">
        <f>F15</f>
        <v>797074</v>
      </c>
    </row>
    <row r="15" spans="1:6">
      <c r="B15" s="5" t="s">
        <v>297</v>
      </c>
      <c r="C15" s="74" t="s">
        <v>35</v>
      </c>
      <c r="D15" s="126" t="s">
        <v>136</v>
      </c>
      <c r="E15" s="68" t="s">
        <v>137</v>
      </c>
      <c r="F15" s="125">
        <v>797074</v>
      </c>
    </row>
    <row r="16" spans="1:6">
      <c r="B16" s="116" t="s">
        <v>160</v>
      </c>
      <c r="C16" s="117" t="s">
        <v>9</v>
      </c>
      <c r="D16" s="127"/>
      <c r="E16" s="118"/>
      <c r="F16" s="123">
        <f>F17</f>
        <v>150000</v>
      </c>
    </row>
    <row r="17" spans="2:6">
      <c r="B17" s="139" t="s">
        <v>330</v>
      </c>
      <c r="C17" s="133" t="s">
        <v>9</v>
      </c>
      <c r="D17" s="136" t="s">
        <v>245</v>
      </c>
      <c r="E17" s="134"/>
      <c r="F17" s="137">
        <f>F18</f>
        <v>150000</v>
      </c>
    </row>
    <row r="18" spans="2:6">
      <c r="B18" s="139" t="s">
        <v>330</v>
      </c>
      <c r="C18" s="133" t="s">
        <v>9</v>
      </c>
      <c r="D18" s="136" t="s">
        <v>161</v>
      </c>
      <c r="E18" s="134"/>
      <c r="F18" s="137">
        <f>F19</f>
        <v>150000</v>
      </c>
    </row>
    <row r="19" spans="2:6">
      <c r="B19" s="139" t="s">
        <v>330</v>
      </c>
      <c r="C19" s="133" t="s">
        <v>9</v>
      </c>
      <c r="D19" s="136" t="s">
        <v>268</v>
      </c>
      <c r="E19" s="134"/>
      <c r="F19" s="138">
        <v>150000</v>
      </c>
    </row>
    <row r="20" spans="2:6">
      <c r="B20" s="139" t="s">
        <v>330</v>
      </c>
      <c r="C20" s="145" t="s">
        <v>9</v>
      </c>
      <c r="D20" s="152" t="s">
        <v>268</v>
      </c>
      <c r="E20" s="153" t="s">
        <v>205</v>
      </c>
      <c r="F20" s="148">
        <f>F21</f>
        <v>150000</v>
      </c>
    </row>
    <row r="21" spans="2:6">
      <c r="B21" s="139" t="s">
        <v>330</v>
      </c>
      <c r="C21" s="133" t="s">
        <v>9</v>
      </c>
      <c r="D21" s="136" t="s">
        <v>268</v>
      </c>
      <c r="E21" s="134" t="s">
        <v>135</v>
      </c>
      <c r="F21" s="138">
        <v>150000</v>
      </c>
    </row>
    <row r="22" spans="2:6">
      <c r="B22" s="119" t="s">
        <v>368</v>
      </c>
      <c r="C22" s="129" t="s">
        <v>10</v>
      </c>
      <c r="D22" s="129"/>
      <c r="E22" s="118"/>
      <c r="F22" s="123">
        <f>F23</f>
        <v>10919759</v>
      </c>
    </row>
    <row r="23" spans="2:6">
      <c r="B23" s="95" t="s">
        <v>369</v>
      </c>
      <c r="C23" s="126" t="s">
        <v>10</v>
      </c>
      <c r="D23" s="126" t="s">
        <v>247</v>
      </c>
      <c r="E23" s="68"/>
      <c r="F23" s="142">
        <f>F24</f>
        <v>10919759</v>
      </c>
    </row>
    <row r="24" spans="2:6" ht="25.5">
      <c r="B24" s="143" t="s">
        <v>370</v>
      </c>
      <c r="C24" s="126" t="s">
        <v>10</v>
      </c>
      <c r="D24" s="126" t="s">
        <v>139</v>
      </c>
      <c r="E24" s="68"/>
      <c r="F24" s="142">
        <v>10919759</v>
      </c>
    </row>
    <row r="25" spans="2:6" ht="25.5">
      <c r="B25" s="143" t="s">
        <v>370</v>
      </c>
      <c r="C25" s="126" t="s">
        <v>10</v>
      </c>
      <c r="D25" s="126" t="s">
        <v>140</v>
      </c>
      <c r="E25" s="68"/>
      <c r="F25" s="142">
        <v>10919759</v>
      </c>
    </row>
    <row r="26" spans="2:6" ht="25.5">
      <c r="B26" s="143" t="s">
        <v>370</v>
      </c>
      <c r="C26" s="146" t="s">
        <v>10</v>
      </c>
      <c r="D26" s="146" t="s">
        <v>140</v>
      </c>
      <c r="E26" s="147" t="s">
        <v>206</v>
      </c>
      <c r="F26" s="148">
        <v>7068759</v>
      </c>
    </row>
    <row r="27" spans="2:6" ht="25.5">
      <c r="B27" s="143" t="s">
        <v>370</v>
      </c>
      <c r="C27" s="126" t="s">
        <v>10</v>
      </c>
      <c r="D27" s="126" t="s">
        <v>140</v>
      </c>
      <c r="E27" s="68" t="s">
        <v>137</v>
      </c>
      <c r="F27" s="130">
        <v>7068759</v>
      </c>
    </row>
    <row r="28" spans="2:6" ht="25.5">
      <c r="B28" s="143" t="s">
        <v>370</v>
      </c>
      <c r="C28" s="146" t="s">
        <v>10</v>
      </c>
      <c r="D28" s="146" t="s">
        <v>140</v>
      </c>
      <c r="E28" s="147" t="s">
        <v>205</v>
      </c>
      <c r="F28" s="150">
        <f>F29</f>
        <v>3851000</v>
      </c>
    </row>
    <row r="29" spans="2:6" ht="25.5">
      <c r="B29" s="143" t="s">
        <v>370</v>
      </c>
      <c r="C29" s="126" t="s">
        <v>10</v>
      </c>
      <c r="D29" s="126" t="s">
        <v>140</v>
      </c>
      <c r="E29" s="68" t="s">
        <v>135</v>
      </c>
      <c r="F29" s="130">
        <v>3851000</v>
      </c>
    </row>
    <row r="30" spans="2:6">
      <c r="B30" s="63" t="s">
        <v>486</v>
      </c>
      <c r="C30" s="126" t="s">
        <v>10</v>
      </c>
      <c r="D30" s="126" t="s">
        <v>139</v>
      </c>
      <c r="E30" s="68"/>
      <c r="F30" s="130"/>
    </row>
    <row r="31" spans="2:6">
      <c r="B31" s="63" t="s">
        <v>485</v>
      </c>
      <c r="C31" s="126" t="s">
        <v>10</v>
      </c>
      <c r="D31" s="126" t="s">
        <v>482</v>
      </c>
      <c r="E31" s="68"/>
      <c r="F31" s="130">
        <v>266600</v>
      </c>
    </row>
    <row r="32" spans="2:6">
      <c r="B32" s="156" t="s">
        <v>11</v>
      </c>
      <c r="C32" s="129" t="s">
        <v>75</v>
      </c>
      <c r="D32" s="129"/>
      <c r="E32" s="157"/>
      <c r="F32" s="123">
        <f>F33</f>
        <v>500000</v>
      </c>
    </row>
    <row r="33" spans="2:6">
      <c r="B33" s="135" t="s">
        <v>371</v>
      </c>
      <c r="C33" s="154" t="s">
        <v>75</v>
      </c>
      <c r="D33" s="154" t="s">
        <v>139</v>
      </c>
      <c r="E33" s="155"/>
      <c r="F33" s="137">
        <f>F34</f>
        <v>500000</v>
      </c>
    </row>
    <row r="34" spans="2:6">
      <c r="B34" s="160" t="s">
        <v>372</v>
      </c>
      <c r="C34" s="154" t="s">
        <v>75</v>
      </c>
      <c r="D34" s="154" t="s">
        <v>139</v>
      </c>
      <c r="E34" s="155"/>
      <c r="F34" s="137">
        <f>F35</f>
        <v>500000</v>
      </c>
    </row>
    <row r="35" spans="2:6">
      <c r="B35" s="160" t="s">
        <v>372</v>
      </c>
      <c r="C35" s="126" t="s">
        <v>75</v>
      </c>
      <c r="D35" s="126" t="s">
        <v>273</v>
      </c>
      <c r="E35" s="68"/>
      <c r="F35" s="130">
        <f>F36</f>
        <v>500000</v>
      </c>
    </row>
    <row r="36" spans="2:6">
      <c r="B36" s="160" t="s">
        <v>372</v>
      </c>
      <c r="C36" s="146" t="s">
        <v>75</v>
      </c>
      <c r="D36" s="146" t="s">
        <v>273</v>
      </c>
      <c r="E36" s="147" t="s">
        <v>250</v>
      </c>
      <c r="F36" s="150">
        <f>F37</f>
        <v>500000</v>
      </c>
    </row>
    <row r="37" spans="2:6">
      <c r="B37" s="160" t="s">
        <v>372</v>
      </c>
      <c r="C37" s="126" t="s">
        <v>75</v>
      </c>
      <c r="D37" s="126" t="s">
        <v>273</v>
      </c>
      <c r="E37" s="68" t="s">
        <v>221</v>
      </c>
      <c r="F37" s="130">
        <v>500000</v>
      </c>
    </row>
    <row r="38" spans="2:6">
      <c r="B38" s="156" t="s">
        <v>164</v>
      </c>
      <c r="C38" s="129" t="s">
        <v>74</v>
      </c>
      <c r="D38" s="129"/>
      <c r="E38" s="118"/>
      <c r="F38" s="123">
        <v>67277.679999999993</v>
      </c>
    </row>
    <row r="39" spans="2:6" ht="25.5">
      <c r="B39" s="179" t="s">
        <v>252</v>
      </c>
      <c r="C39" s="126" t="s">
        <v>74</v>
      </c>
      <c r="D39" s="126" t="s">
        <v>139</v>
      </c>
      <c r="E39" s="68"/>
      <c r="F39" s="130">
        <f>F40</f>
        <v>67277.679999999993</v>
      </c>
    </row>
    <row r="40" spans="2:6" ht="25.5">
      <c r="B40" s="179" t="s">
        <v>252</v>
      </c>
      <c r="C40" s="154" t="s">
        <v>74</v>
      </c>
      <c r="D40" s="154" t="s">
        <v>210</v>
      </c>
      <c r="E40" s="155"/>
      <c r="F40" s="137">
        <f>F41</f>
        <v>67277.679999999993</v>
      </c>
    </row>
    <row r="41" spans="2:6" ht="25.5">
      <c r="B41" s="179" t="s">
        <v>252</v>
      </c>
      <c r="C41" s="146" t="s">
        <v>74</v>
      </c>
      <c r="D41" s="146" t="s">
        <v>210</v>
      </c>
      <c r="E41" s="147" t="s">
        <v>205</v>
      </c>
      <c r="F41" s="150">
        <f>F42</f>
        <v>67277.679999999993</v>
      </c>
    </row>
    <row r="42" spans="2:6" ht="25.5">
      <c r="B42" s="179" t="s">
        <v>252</v>
      </c>
      <c r="C42" s="71" t="s">
        <v>74</v>
      </c>
      <c r="D42" s="71" t="s">
        <v>210</v>
      </c>
      <c r="E42" s="69" t="s">
        <v>135</v>
      </c>
      <c r="F42" s="125">
        <v>67277.679999999993</v>
      </c>
    </row>
    <row r="43" spans="2:6">
      <c r="B43" s="271" t="s">
        <v>373</v>
      </c>
      <c r="C43" s="71" t="s">
        <v>74</v>
      </c>
      <c r="D43" s="71" t="s">
        <v>211</v>
      </c>
      <c r="E43" s="69"/>
      <c r="F43" s="121" t="str">
        <f>F44</f>
        <v>1158450,0</v>
      </c>
    </row>
    <row r="44" spans="2:6">
      <c r="B44" s="163" t="s">
        <v>374</v>
      </c>
      <c r="C44" s="71" t="s">
        <v>74</v>
      </c>
      <c r="D44" s="71" t="s">
        <v>212</v>
      </c>
      <c r="E44" s="69"/>
      <c r="F44" s="125" t="s">
        <v>172</v>
      </c>
    </row>
    <row r="45" spans="2:6">
      <c r="B45" s="163" t="s">
        <v>374</v>
      </c>
      <c r="C45" s="71" t="s">
        <v>74</v>
      </c>
      <c r="D45" s="71" t="s">
        <v>294</v>
      </c>
      <c r="E45" s="69"/>
      <c r="F45" s="125">
        <f>F46+F48</f>
        <v>1158450</v>
      </c>
    </row>
    <row r="46" spans="2:6">
      <c r="B46" s="163" t="s">
        <v>374</v>
      </c>
      <c r="C46" s="146" t="s">
        <v>74</v>
      </c>
      <c r="D46" s="71" t="s">
        <v>294</v>
      </c>
      <c r="E46" s="147" t="s">
        <v>206</v>
      </c>
      <c r="F46" s="150">
        <f>F47</f>
        <v>1118520</v>
      </c>
    </row>
    <row r="47" spans="2:6">
      <c r="B47" s="163" t="s">
        <v>374</v>
      </c>
      <c r="C47" s="71" t="s">
        <v>74</v>
      </c>
      <c r="D47" s="71" t="s">
        <v>294</v>
      </c>
      <c r="E47" s="69" t="s">
        <v>138</v>
      </c>
      <c r="F47" s="125">
        <v>1118520</v>
      </c>
    </row>
    <row r="48" spans="2:6">
      <c r="B48" s="163" t="s">
        <v>374</v>
      </c>
      <c r="C48" s="146" t="s">
        <v>74</v>
      </c>
      <c r="D48" s="71" t="s">
        <v>294</v>
      </c>
      <c r="E48" s="147" t="s">
        <v>205</v>
      </c>
      <c r="F48" s="150">
        <f>F49</f>
        <v>39930</v>
      </c>
    </row>
    <row r="49" spans="2:6">
      <c r="B49" s="163" t="s">
        <v>374</v>
      </c>
      <c r="C49" s="71" t="s">
        <v>74</v>
      </c>
      <c r="D49" s="71" t="s">
        <v>294</v>
      </c>
      <c r="E49" s="69" t="s">
        <v>135</v>
      </c>
      <c r="F49" s="125">
        <v>39930</v>
      </c>
    </row>
    <row r="50" spans="2:6">
      <c r="B50" s="270" t="s">
        <v>375</v>
      </c>
      <c r="C50" s="71"/>
      <c r="D50" s="71"/>
      <c r="E50" s="69"/>
      <c r="F50" s="125"/>
    </row>
    <row r="51" spans="2:6" ht="21.75" customHeight="1">
      <c r="B51" s="97" t="s">
        <v>157</v>
      </c>
      <c r="C51" s="71" t="s">
        <v>312</v>
      </c>
      <c r="D51" s="71"/>
      <c r="E51" s="69"/>
      <c r="F51" s="121">
        <v>500000</v>
      </c>
    </row>
    <row r="52" spans="2:6">
      <c r="B52" s="269" t="s">
        <v>376</v>
      </c>
      <c r="C52" s="71" t="s">
        <v>312</v>
      </c>
      <c r="D52" s="71" t="s">
        <v>284</v>
      </c>
      <c r="E52" s="69"/>
      <c r="F52" s="125">
        <v>500000</v>
      </c>
    </row>
    <row r="53" spans="2:6">
      <c r="B53" s="269" t="s">
        <v>315</v>
      </c>
      <c r="C53" s="71" t="s">
        <v>312</v>
      </c>
      <c r="D53" s="71" t="s">
        <v>313</v>
      </c>
      <c r="E53" s="69" t="s">
        <v>205</v>
      </c>
      <c r="F53" s="125">
        <v>500000</v>
      </c>
    </row>
    <row r="54" spans="2:6">
      <c r="B54" s="269" t="s">
        <v>315</v>
      </c>
      <c r="C54" s="71" t="s">
        <v>312</v>
      </c>
      <c r="D54" s="71" t="s">
        <v>313</v>
      </c>
      <c r="E54" s="69" t="s">
        <v>135</v>
      </c>
      <c r="F54" s="125">
        <v>500000</v>
      </c>
    </row>
    <row r="55" spans="2:6">
      <c r="B55" s="269" t="s">
        <v>315</v>
      </c>
      <c r="C55" s="71" t="s">
        <v>312</v>
      </c>
      <c r="D55" s="71"/>
      <c r="E55" s="69"/>
      <c r="F55" s="125"/>
    </row>
    <row r="56" spans="2:6" ht="25.5">
      <c r="B56" s="97" t="s">
        <v>157</v>
      </c>
      <c r="C56" s="71" t="s">
        <v>318</v>
      </c>
      <c r="D56" s="71" t="s">
        <v>284</v>
      </c>
      <c r="E56" s="69"/>
      <c r="F56" s="121">
        <v>100000</v>
      </c>
    </row>
    <row r="57" spans="2:6">
      <c r="B57" s="269" t="s">
        <v>377</v>
      </c>
      <c r="C57" s="71" t="s">
        <v>318</v>
      </c>
      <c r="D57" s="71" t="s">
        <v>284</v>
      </c>
      <c r="E57" s="69"/>
      <c r="F57" s="125">
        <v>100000</v>
      </c>
    </row>
    <row r="58" spans="2:6">
      <c r="B58" s="269" t="s">
        <v>377</v>
      </c>
      <c r="C58" s="71" t="s">
        <v>318</v>
      </c>
      <c r="D58" s="71" t="s">
        <v>282</v>
      </c>
      <c r="E58" s="69" t="s">
        <v>205</v>
      </c>
      <c r="F58" s="125">
        <v>100000</v>
      </c>
    </row>
    <row r="59" spans="2:6">
      <c r="B59" s="269" t="s">
        <v>377</v>
      </c>
      <c r="C59" s="71" t="s">
        <v>318</v>
      </c>
      <c r="D59" s="71" t="s">
        <v>282</v>
      </c>
      <c r="E59" s="69" t="s">
        <v>135</v>
      </c>
      <c r="F59" s="125">
        <v>100000</v>
      </c>
    </row>
    <row r="60" spans="2:6">
      <c r="B60" s="178" t="s">
        <v>230</v>
      </c>
      <c r="C60" s="129" t="s">
        <v>125</v>
      </c>
      <c r="D60" s="129"/>
      <c r="E60" s="118"/>
      <c r="F60" s="123">
        <f>F61</f>
        <v>7716500</v>
      </c>
    </row>
    <row r="61" spans="2:6" ht="25.5">
      <c r="B61" s="97" t="s">
        <v>157</v>
      </c>
      <c r="C61" s="154" t="s">
        <v>125</v>
      </c>
      <c r="D61" s="154" t="s">
        <v>166</v>
      </c>
      <c r="E61" s="155"/>
      <c r="F61" s="137">
        <f>F62+F69+F72+F67</f>
        <v>7716500</v>
      </c>
    </row>
    <row r="62" spans="2:6">
      <c r="B62" s="172" t="s">
        <v>346</v>
      </c>
      <c r="C62" s="154" t="s">
        <v>125</v>
      </c>
      <c r="D62" s="154" t="s">
        <v>168</v>
      </c>
      <c r="E62" s="155"/>
      <c r="F62" s="137">
        <v>6551900</v>
      </c>
    </row>
    <row r="63" spans="2:6">
      <c r="B63" s="179" t="s">
        <v>303</v>
      </c>
      <c r="C63" s="154" t="s">
        <v>125</v>
      </c>
      <c r="D63" s="154" t="s">
        <v>300</v>
      </c>
      <c r="E63" s="155"/>
      <c r="F63" s="137">
        <f>F64</f>
        <v>6551900</v>
      </c>
    </row>
    <row r="64" spans="2:6">
      <c r="B64" s="151" t="s">
        <v>378</v>
      </c>
      <c r="C64" s="146" t="s">
        <v>125</v>
      </c>
      <c r="D64" s="146" t="s">
        <v>300</v>
      </c>
      <c r="E64" s="147" t="s">
        <v>205</v>
      </c>
      <c r="F64" s="150">
        <f>F65</f>
        <v>6551900</v>
      </c>
    </row>
    <row r="65" spans="2:6">
      <c r="B65" s="179" t="s">
        <v>303</v>
      </c>
      <c r="C65" s="154" t="s">
        <v>125</v>
      </c>
      <c r="D65" s="154" t="s">
        <v>300</v>
      </c>
      <c r="E65" s="155" t="s">
        <v>135</v>
      </c>
      <c r="F65" s="137">
        <v>6551900</v>
      </c>
    </row>
    <row r="66" spans="2:6">
      <c r="B66" s="179" t="s">
        <v>487</v>
      </c>
      <c r="C66" s="154" t="s">
        <v>125</v>
      </c>
      <c r="D66" s="154" t="s">
        <v>479</v>
      </c>
      <c r="E66" s="155"/>
      <c r="F66" s="137"/>
    </row>
    <row r="67" spans="2:6">
      <c r="B67" s="179" t="s">
        <v>488</v>
      </c>
      <c r="C67" s="154" t="s">
        <v>125</v>
      </c>
      <c r="D67" s="154" t="s">
        <v>479</v>
      </c>
      <c r="E67" s="155" t="s">
        <v>135</v>
      </c>
      <c r="F67" s="137">
        <v>507651.7</v>
      </c>
    </row>
    <row r="68" spans="2:6">
      <c r="B68" s="278" t="s">
        <v>347</v>
      </c>
      <c r="C68" s="154"/>
      <c r="D68" s="154"/>
      <c r="E68" s="155"/>
      <c r="F68" s="137"/>
    </row>
    <row r="69" spans="2:6">
      <c r="B69" s="179" t="s">
        <v>218</v>
      </c>
      <c r="C69" s="146" t="s">
        <v>125</v>
      </c>
      <c r="D69" s="146" t="s">
        <v>276</v>
      </c>
      <c r="E69" s="147"/>
      <c r="F69" s="294">
        <f>F70</f>
        <v>600000</v>
      </c>
    </row>
    <row r="70" spans="2:6">
      <c r="B70" s="179" t="s">
        <v>218</v>
      </c>
      <c r="C70" s="154" t="s">
        <v>125</v>
      </c>
      <c r="D70" s="146" t="s">
        <v>276</v>
      </c>
      <c r="E70" s="155" t="s">
        <v>205</v>
      </c>
      <c r="F70" s="137">
        <v>600000</v>
      </c>
    </row>
    <row r="71" spans="2:6">
      <c r="B71" s="179" t="s">
        <v>218</v>
      </c>
      <c r="C71" s="154" t="s">
        <v>125</v>
      </c>
      <c r="D71" s="146" t="s">
        <v>276</v>
      </c>
      <c r="E71" s="155" t="s">
        <v>135</v>
      </c>
      <c r="F71" s="137">
        <v>600000</v>
      </c>
    </row>
    <row r="72" spans="2:6">
      <c r="B72" s="290" t="s">
        <v>381</v>
      </c>
      <c r="C72" s="146" t="s">
        <v>125</v>
      </c>
      <c r="D72" s="146"/>
      <c r="E72" s="147"/>
      <c r="F72" s="294">
        <v>56948.3</v>
      </c>
    </row>
    <row r="73" spans="2:6">
      <c r="B73" s="63" t="s">
        <v>219</v>
      </c>
      <c r="C73" s="154" t="s">
        <v>125</v>
      </c>
      <c r="D73" s="154" t="s">
        <v>379</v>
      </c>
      <c r="E73" s="155"/>
      <c r="F73" s="137">
        <v>56948.3</v>
      </c>
    </row>
    <row r="74" spans="2:6">
      <c r="B74" s="180" t="s">
        <v>219</v>
      </c>
      <c r="C74" s="154" t="s">
        <v>125</v>
      </c>
      <c r="D74" s="154" t="s">
        <v>277</v>
      </c>
      <c r="E74" s="155" t="s">
        <v>205</v>
      </c>
      <c r="F74" s="137">
        <v>56948.3</v>
      </c>
    </row>
    <row r="75" spans="2:6">
      <c r="B75" s="180" t="s">
        <v>219</v>
      </c>
      <c r="C75" s="146" t="s">
        <v>125</v>
      </c>
      <c r="D75" s="146" t="s">
        <v>277</v>
      </c>
      <c r="E75" s="147" t="s">
        <v>135</v>
      </c>
      <c r="F75" s="150">
        <v>56948.3</v>
      </c>
    </row>
    <row r="76" spans="2:6">
      <c r="B76" s="180" t="s">
        <v>429</v>
      </c>
      <c r="C76" s="146" t="s">
        <v>125</v>
      </c>
      <c r="D76" s="146" t="s">
        <v>430</v>
      </c>
      <c r="E76" s="147" t="s">
        <v>135</v>
      </c>
      <c r="F76" s="150">
        <v>2668310</v>
      </c>
    </row>
    <row r="77" spans="2:6">
      <c r="B77" s="180" t="s">
        <v>429</v>
      </c>
      <c r="C77" s="146" t="s">
        <v>125</v>
      </c>
      <c r="D77" s="146" t="s">
        <v>432</v>
      </c>
      <c r="E77" s="147" t="s">
        <v>135</v>
      </c>
      <c r="F77" s="150">
        <v>271400</v>
      </c>
    </row>
    <row r="78" spans="2:6">
      <c r="B78" s="180" t="s">
        <v>469</v>
      </c>
      <c r="C78" s="146" t="s">
        <v>125</v>
      </c>
      <c r="D78" s="146" t="s">
        <v>379</v>
      </c>
      <c r="E78" s="147" t="s">
        <v>135</v>
      </c>
      <c r="F78" s="150">
        <v>2543400</v>
      </c>
    </row>
    <row r="79" spans="2:6">
      <c r="B79" s="116" t="s">
        <v>34</v>
      </c>
      <c r="C79" s="129" t="s">
        <v>28</v>
      </c>
      <c r="D79" s="166">
        <v>8510000</v>
      </c>
      <c r="E79" s="155"/>
      <c r="F79" s="276">
        <v>1630000</v>
      </c>
    </row>
    <row r="80" spans="2:6">
      <c r="B80" s="87" t="s">
        <v>380</v>
      </c>
      <c r="C80" s="126" t="s">
        <v>28</v>
      </c>
      <c r="D80" s="282">
        <v>8518104</v>
      </c>
      <c r="E80" s="126" t="s">
        <v>205</v>
      </c>
      <c r="F80" s="291">
        <f>F81</f>
        <v>1630000</v>
      </c>
    </row>
    <row r="81" spans="2:6">
      <c r="B81" s="87" t="s">
        <v>380</v>
      </c>
      <c r="C81" s="154" t="s">
        <v>28</v>
      </c>
      <c r="D81" s="196">
        <v>8518104</v>
      </c>
      <c r="E81" s="154" t="s">
        <v>135</v>
      </c>
      <c r="F81" s="187">
        <v>1630000</v>
      </c>
    </row>
    <row r="82" spans="2:6">
      <c r="B82" s="87"/>
      <c r="C82" s="154"/>
      <c r="D82" s="196"/>
      <c r="E82" s="154"/>
      <c r="F82" s="187"/>
    </row>
    <row r="83" spans="2:6">
      <c r="B83" s="34" t="s">
        <v>142</v>
      </c>
      <c r="C83" s="72" t="s">
        <v>36</v>
      </c>
      <c r="D83" s="167"/>
      <c r="E83" s="67"/>
      <c r="F83" s="131">
        <f>F84+F98</f>
        <v>17277155</v>
      </c>
    </row>
    <row r="84" spans="2:6" ht="25.5">
      <c r="B84" s="97" t="s">
        <v>157</v>
      </c>
      <c r="C84" s="154" t="s">
        <v>19</v>
      </c>
      <c r="D84" s="154" t="s">
        <v>166</v>
      </c>
      <c r="E84" s="155"/>
      <c r="F84" s="137">
        <f>F85</f>
        <v>14115506</v>
      </c>
    </row>
    <row r="85" spans="2:6">
      <c r="B85" s="171" t="s">
        <v>382</v>
      </c>
      <c r="C85" s="71" t="s">
        <v>19</v>
      </c>
      <c r="D85" s="71" t="s">
        <v>167</v>
      </c>
      <c r="E85" s="69"/>
      <c r="F85" s="125">
        <f>F86+F89+F92+F95</f>
        <v>14115506</v>
      </c>
    </row>
    <row r="86" spans="2:6">
      <c r="B86" s="292" t="s">
        <v>383</v>
      </c>
      <c r="C86" s="71" t="s">
        <v>19</v>
      </c>
      <c r="D86" s="71" t="s">
        <v>278</v>
      </c>
      <c r="E86" s="69"/>
      <c r="F86" s="125">
        <f>F87</f>
        <v>4953635</v>
      </c>
    </row>
    <row r="87" spans="2:6">
      <c r="B87" s="171" t="s">
        <v>383</v>
      </c>
      <c r="C87" s="145" t="s">
        <v>19</v>
      </c>
      <c r="D87" s="145" t="s">
        <v>278</v>
      </c>
      <c r="E87" s="153" t="s">
        <v>205</v>
      </c>
      <c r="F87" s="150">
        <f>F88</f>
        <v>4953635</v>
      </c>
    </row>
    <row r="88" spans="2:6">
      <c r="B88" s="171" t="s">
        <v>383</v>
      </c>
      <c r="C88" s="74" t="s">
        <v>19</v>
      </c>
      <c r="D88" s="74" t="s">
        <v>278</v>
      </c>
      <c r="E88" s="66" t="s">
        <v>135</v>
      </c>
      <c r="F88" s="125">
        <v>4953635</v>
      </c>
    </row>
    <row r="89" spans="2:6">
      <c r="B89" s="292" t="s">
        <v>351</v>
      </c>
      <c r="C89" s="74" t="s">
        <v>19</v>
      </c>
      <c r="D89" s="74" t="s">
        <v>279</v>
      </c>
      <c r="E89" s="66"/>
      <c r="F89" s="125">
        <f>F90</f>
        <v>700000</v>
      </c>
    </row>
    <row r="90" spans="2:6">
      <c r="B90" s="63" t="s">
        <v>384</v>
      </c>
      <c r="C90" s="145" t="s">
        <v>19</v>
      </c>
      <c r="D90" s="145" t="s">
        <v>279</v>
      </c>
      <c r="E90" s="153" t="s">
        <v>205</v>
      </c>
      <c r="F90" s="150">
        <f>F91</f>
        <v>700000</v>
      </c>
    </row>
    <row r="91" spans="2:6">
      <c r="B91" s="63" t="s">
        <v>384</v>
      </c>
      <c r="C91" s="74" t="s">
        <v>19</v>
      </c>
      <c r="D91" s="74" t="s">
        <v>279</v>
      </c>
      <c r="E91" s="66" t="s">
        <v>135</v>
      </c>
      <c r="F91" s="125">
        <v>700000</v>
      </c>
    </row>
    <row r="92" spans="2:6">
      <c r="B92" s="292" t="s">
        <v>385</v>
      </c>
      <c r="C92" s="74" t="s">
        <v>19</v>
      </c>
      <c r="D92" s="74" t="s">
        <v>280</v>
      </c>
      <c r="E92" s="66"/>
      <c r="F92" s="125">
        <f>F93</f>
        <v>600000</v>
      </c>
    </row>
    <row r="93" spans="2:6">
      <c r="B93" s="293" t="s">
        <v>386</v>
      </c>
      <c r="C93" s="141" t="s">
        <v>19</v>
      </c>
      <c r="D93" s="141" t="s">
        <v>280</v>
      </c>
      <c r="E93" s="170" t="s">
        <v>205</v>
      </c>
      <c r="F93" s="150">
        <f>F94</f>
        <v>600000</v>
      </c>
    </row>
    <row r="94" spans="2:6">
      <c r="B94" s="293" t="s">
        <v>386</v>
      </c>
      <c r="C94" s="74" t="s">
        <v>19</v>
      </c>
      <c r="D94" s="74" t="s">
        <v>280</v>
      </c>
      <c r="E94" s="66" t="s">
        <v>135</v>
      </c>
      <c r="F94" s="125">
        <v>600000</v>
      </c>
    </row>
    <row r="95" spans="2:6">
      <c r="B95" s="171" t="s">
        <v>353</v>
      </c>
      <c r="C95" s="74" t="s">
        <v>19</v>
      </c>
      <c r="D95" s="74" t="s">
        <v>281</v>
      </c>
      <c r="E95" s="66"/>
      <c r="F95" s="125">
        <f>F96</f>
        <v>7861871</v>
      </c>
    </row>
    <row r="96" spans="2:6">
      <c r="B96" s="151" t="s">
        <v>387</v>
      </c>
      <c r="C96" s="145" t="s">
        <v>19</v>
      </c>
      <c r="D96" s="145" t="s">
        <v>281</v>
      </c>
      <c r="E96" s="153" t="s">
        <v>205</v>
      </c>
      <c r="F96" s="150">
        <f>F97</f>
        <v>7861871</v>
      </c>
    </row>
    <row r="97" spans="2:6">
      <c r="B97" s="151" t="s">
        <v>387</v>
      </c>
      <c r="C97" s="74" t="s">
        <v>19</v>
      </c>
      <c r="D97" s="74" t="s">
        <v>281</v>
      </c>
      <c r="E97" s="66" t="s">
        <v>135</v>
      </c>
      <c r="F97" s="125">
        <v>7861871</v>
      </c>
    </row>
    <row r="98" spans="2:6">
      <c r="B98" s="169" t="s">
        <v>232</v>
      </c>
      <c r="C98" s="117" t="s">
        <v>216</v>
      </c>
      <c r="D98" s="175"/>
      <c r="E98" s="175"/>
      <c r="F98" s="176">
        <v>3161649</v>
      </c>
    </row>
    <row r="99" spans="2:6" ht="38.25">
      <c r="B99" s="171" t="s">
        <v>255</v>
      </c>
      <c r="C99" s="133" t="s">
        <v>216</v>
      </c>
      <c r="D99" s="134" t="s">
        <v>284</v>
      </c>
      <c r="E99" s="134"/>
      <c r="F99" s="138">
        <v>3161649</v>
      </c>
    </row>
    <row r="100" spans="2:6">
      <c r="B100" s="171" t="s">
        <v>256</v>
      </c>
      <c r="C100" s="133" t="s">
        <v>216</v>
      </c>
      <c r="D100" s="134" t="s">
        <v>284</v>
      </c>
      <c r="E100" s="134"/>
      <c r="F100" s="138"/>
    </row>
    <row r="101" spans="2:6">
      <c r="B101" s="151" t="s">
        <v>388</v>
      </c>
      <c r="C101" s="141" t="s">
        <v>216</v>
      </c>
      <c r="D101" s="170"/>
      <c r="E101" s="170"/>
      <c r="F101" s="142"/>
    </row>
    <row r="102" spans="2:6">
      <c r="B102" s="165" t="s">
        <v>258</v>
      </c>
      <c r="C102" s="74" t="s">
        <v>216</v>
      </c>
      <c r="D102" s="74" t="s">
        <v>287</v>
      </c>
      <c r="E102" s="66"/>
      <c r="F102" s="132">
        <f>F103</f>
        <v>2000000</v>
      </c>
    </row>
    <row r="103" spans="2:6">
      <c r="B103" s="151" t="s">
        <v>258</v>
      </c>
      <c r="C103" s="145" t="s">
        <v>216</v>
      </c>
      <c r="D103" s="145" t="s">
        <v>287</v>
      </c>
      <c r="E103" s="153" t="s">
        <v>205</v>
      </c>
      <c r="F103" s="148">
        <f>F104</f>
        <v>2000000</v>
      </c>
    </row>
    <row r="104" spans="2:6">
      <c r="B104" s="151" t="s">
        <v>258</v>
      </c>
      <c r="C104" s="74" t="s">
        <v>216</v>
      </c>
      <c r="D104" s="74" t="s">
        <v>287</v>
      </c>
      <c r="E104" s="66" t="s">
        <v>135</v>
      </c>
      <c r="F104" s="132">
        <v>2000000</v>
      </c>
    </row>
    <row r="105" spans="2:6">
      <c r="B105" s="151" t="s">
        <v>525</v>
      </c>
      <c r="C105" s="74" t="s">
        <v>216</v>
      </c>
      <c r="D105" s="74" t="s">
        <v>284</v>
      </c>
      <c r="E105" s="66" t="s">
        <v>538</v>
      </c>
      <c r="F105" s="132">
        <v>1161649</v>
      </c>
    </row>
    <row r="106" spans="2:6">
      <c r="B106" s="293" t="s">
        <v>535</v>
      </c>
      <c r="C106" s="74" t="s">
        <v>216</v>
      </c>
      <c r="D106" s="74" t="s">
        <v>512</v>
      </c>
      <c r="E106" s="66" t="s">
        <v>513</v>
      </c>
      <c r="F106" s="132">
        <v>1161649</v>
      </c>
    </row>
    <row r="107" spans="2:6">
      <c r="B107" s="293"/>
      <c r="C107" s="74"/>
      <c r="D107" s="74"/>
      <c r="E107" s="66"/>
      <c r="F107" s="132"/>
    </row>
    <row r="108" spans="2:6">
      <c r="B108" s="91" t="s">
        <v>239</v>
      </c>
      <c r="C108" s="73" t="s">
        <v>234</v>
      </c>
      <c r="D108" s="73"/>
      <c r="E108" s="174"/>
      <c r="F108" s="128"/>
    </row>
    <row r="109" spans="2:6">
      <c r="B109" s="116" t="s">
        <v>242</v>
      </c>
      <c r="C109" s="117" t="s">
        <v>12</v>
      </c>
      <c r="D109" s="117"/>
      <c r="E109" s="175"/>
      <c r="F109" s="176">
        <f>F110+F115+F121</f>
        <v>14350400</v>
      </c>
    </row>
    <row r="110" spans="2:6">
      <c r="B110" s="36" t="s">
        <v>143</v>
      </c>
      <c r="C110" s="74" t="s">
        <v>12</v>
      </c>
      <c r="D110" s="74" t="s">
        <v>144</v>
      </c>
      <c r="E110" s="66"/>
      <c r="F110" s="177">
        <v>5950400</v>
      </c>
    </row>
    <row r="111" spans="2:6">
      <c r="B111" s="181" t="s">
        <v>389</v>
      </c>
      <c r="C111" s="74" t="s">
        <v>12</v>
      </c>
      <c r="D111" s="74" t="s">
        <v>213</v>
      </c>
      <c r="E111" s="66"/>
      <c r="F111" s="138">
        <f>F112</f>
        <v>5950400</v>
      </c>
    </row>
    <row r="112" spans="2:6" ht="25.5">
      <c r="B112" s="181" t="s">
        <v>391</v>
      </c>
      <c r="C112" s="74" t="s">
        <v>12</v>
      </c>
      <c r="D112" s="74" t="s">
        <v>145</v>
      </c>
      <c r="E112" s="66"/>
      <c r="F112" s="138">
        <f>F113</f>
        <v>5950400</v>
      </c>
    </row>
    <row r="113" spans="2:6" ht="25.5">
      <c r="B113" s="181" t="s">
        <v>391</v>
      </c>
      <c r="C113" s="145" t="s">
        <v>12</v>
      </c>
      <c r="D113" s="145" t="s">
        <v>145</v>
      </c>
      <c r="E113" s="153" t="s">
        <v>209</v>
      </c>
      <c r="F113" s="148">
        <f>F114</f>
        <v>5950400</v>
      </c>
    </row>
    <row r="114" spans="2:6" ht="25.5">
      <c r="B114" s="181" t="s">
        <v>391</v>
      </c>
      <c r="C114" s="74" t="s">
        <v>12</v>
      </c>
      <c r="D114" s="74" t="s">
        <v>145</v>
      </c>
      <c r="E114" s="66" t="s">
        <v>146</v>
      </c>
      <c r="F114" s="138">
        <v>5950400</v>
      </c>
    </row>
    <row r="115" spans="2:6" ht="25.5">
      <c r="B115" s="181" t="s">
        <v>390</v>
      </c>
      <c r="C115" s="74" t="s">
        <v>12</v>
      </c>
      <c r="D115" s="74" t="s">
        <v>147</v>
      </c>
      <c r="E115" s="66"/>
      <c r="F115" s="177">
        <v>7100000</v>
      </c>
    </row>
    <row r="116" spans="2:6">
      <c r="B116" s="181" t="s">
        <v>392</v>
      </c>
      <c r="C116" s="74" t="s">
        <v>12</v>
      </c>
      <c r="D116" s="74" t="s">
        <v>148</v>
      </c>
      <c r="E116" s="66"/>
      <c r="F116" s="138" t="str">
        <f>F117</f>
        <v>7100000,0</v>
      </c>
    </row>
    <row r="117" spans="2:6">
      <c r="B117" s="181" t="s">
        <v>392</v>
      </c>
      <c r="C117" s="145" t="s">
        <v>12</v>
      </c>
      <c r="D117" s="145" t="s">
        <v>148</v>
      </c>
      <c r="E117" s="153" t="s">
        <v>209</v>
      </c>
      <c r="F117" s="148" t="str">
        <f>F118</f>
        <v>7100000,0</v>
      </c>
    </row>
    <row r="118" spans="2:6">
      <c r="B118" s="181" t="s">
        <v>392</v>
      </c>
      <c r="C118" s="74" t="s">
        <v>12</v>
      </c>
      <c r="D118" s="74" t="s">
        <v>148</v>
      </c>
      <c r="E118" s="66" t="s">
        <v>146</v>
      </c>
      <c r="F118" s="138" t="s">
        <v>170</v>
      </c>
    </row>
    <row r="119" spans="2:6" ht="25.5">
      <c r="B119" s="181" t="s">
        <v>489</v>
      </c>
      <c r="C119" s="74" t="s">
        <v>12</v>
      </c>
      <c r="D119" s="74" t="s">
        <v>474</v>
      </c>
      <c r="E119" s="66" t="s">
        <v>146</v>
      </c>
      <c r="F119" s="138">
        <v>236492.07</v>
      </c>
    </row>
    <row r="120" spans="2:6" ht="25.5">
      <c r="B120" s="181" t="s">
        <v>490</v>
      </c>
      <c r="C120" s="74" t="s">
        <v>12</v>
      </c>
      <c r="D120" s="74" t="s">
        <v>477</v>
      </c>
      <c r="E120" s="66" t="s">
        <v>146</v>
      </c>
      <c r="F120" s="138">
        <v>95514</v>
      </c>
    </row>
    <row r="121" spans="2:6" ht="25.5">
      <c r="B121" s="182" t="s">
        <v>225</v>
      </c>
      <c r="C121" s="133" t="s">
        <v>12</v>
      </c>
      <c r="D121" s="133" t="s">
        <v>288</v>
      </c>
      <c r="E121" s="134"/>
      <c r="F121" s="177" t="str">
        <f>F122</f>
        <v>1300000,0</v>
      </c>
    </row>
    <row r="122" spans="2:6">
      <c r="B122" s="63" t="s">
        <v>325</v>
      </c>
      <c r="C122" s="133" t="s">
        <v>12</v>
      </c>
      <c r="D122" s="133" t="s">
        <v>289</v>
      </c>
      <c r="E122" s="134"/>
      <c r="F122" s="138" t="str">
        <f>F123</f>
        <v>1300000,0</v>
      </c>
    </row>
    <row r="123" spans="2:6">
      <c r="B123" s="63" t="s">
        <v>325</v>
      </c>
      <c r="C123" s="145" t="s">
        <v>12</v>
      </c>
      <c r="D123" s="145" t="s">
        <v>289</v>
      </c>
      <c r="E123" s="153" t="s">
        <v>205</v>
      </c>
      <c r="F123" s="148" t="str">
        <f>F124</f>
        <v>1300000,0</v>
      </c>
    </row>
    <row r="124" spans="2:6">
      <c r="B124" s="63" t="s">
        <v>325</v>
      </c>
      <c r="C124" s="74" t="s">
        <v>12</v>
      </c>
      <c r="D124" s="74" t="s">
        <v>289</v>
      </c>
      <c r="E124" s="66" t="s">
        <v>135</v>
      </c>
      <c r="F124" s="138" t="s">
        <v>171</v>
      </c>
    </row>
    <row r="125" spans="2:6">
      <c r="B125" s="36" t="s">
        <v>240</v>
      </c>
      <c r="C125" s="74" t="s">
        <v>259</v>
      </c>
      <c r="D125" s="74"/>
      <c r="E125" s="66"/>
      <c r="F125" s="138"/>
    </row>
    <row r="126" spans="2:6">
      <c r="B126" s="36" t="s">
        <v>509</v>
      </c>
      <c r="C126" s="74" t="s">
        <v>499</v>
      </c>
      <c r="D126" s="74" t="s">
        <v>139</v>
      </c>
      <c r="E126" s="66"/>
      <c r="F126" s="138">
        <v>220000</v>
      </c>
    </row>
    <row r="127" spans="2:6">
      <c r="B127" s="36" t="s">
        <v>264</v>
      </c>
      <c r="C127" s="74" t="s">
        <v>499</v>
      </c>
      <c r="D127" s="74" t="s">
        <v>501</v>
      </c>
      <c r="E127" s="66" t="s">
        <v>502</v>
      </c>
      <c r="F127" s="138">
        <v>220000</v>
      </c>
    </row>
    <row r="128" spans="2:6" ht="25.5">
      <c r="B128" s="194" t="s">
        <v>510</v>
      </c>
      <c r="C128" s="74" t="s">
        <v>499</v>
      </c>
      <c r="D128" s="74" t="s">
        <v>501</v>
      </c>
      <c r="E128" s="66" t="s">
        <v>503</v>
      </c>
      <c r="F128" s="138">
        <v>220000</v>
      </c>
    </row>
    <row r="129" spans="2:6">
      <c r="B129" s="156" t="s">
        <v>243</v>
      </c>
      <c r="C129" s="129" t="s">
        <v>227</v>
      </c>
      <c r="D129" s="129"/>
      <c r="E129" s="129"/>
      <c r="F129" s="123">
        <v>47788.75</v>
      </c>
    </row>
    <row r="130" spans="2:6" ht="25.5">
      <c r="B130" s="97" t="s">
        <v>260</v>
      </c>
      <c r="C130" s="126" t="s">
        <v>227</v>
      </c>
      <c r="D130" s="126" t="s">
        <v>247</v>
      </c>
      <c r="E130" s="68"/>
      <c r="F130" s="142">
        <v>47788.75</v>
      </c>
    </row>
    <row r="131" spans="2:6" ht="25.5">
      <c r="B131" s="97" t="s">
        <v>260</v>
      </c>
      <c r="C131" s="154" t="s">
        <v>227</v>
      </c>
      <c r="D131" s="154" t="s">
        <v>228</v>
      </c>
      <c r="E131" s="154"/>
      <c r="F131" s="187">
        <f>F132</f>
        <v>47788.75</v>
      </c>
    </row>
    <row r="132" spans="2:6">
      <c r="B132" s="184"/>
      <c r="C132" s="145" t="s">
        <v>227</v>
      </c>
      <c r="D132" s="145" t="s">
        <v>228</v>
      </c>
      <c r="E132" s="145"/>
      <c r="F132" s="185">
        <v>47788.75</v>
      </c>
    </row>
    <row r="133" spans="2:6">
      <c r="B133" s="89"/>
      <c r="C133" s="74"/>
      <c r="D133" s="74"/>
      <c r="E133" s="74"/>
      <c r="F133" s="186">
        <v>0</v>
      </c>
    </row>
    <row r="134" spans="2:6" ht="15.75">
      <c r="B134" s="58" t="s">
        <v>241</v>
      </c>
      <c r="C134" s="73"/>
      <c r="D134" s="183"/>
      <c r="E134" s="174"/>
      <c r="F134" s="177"/>
    </row>
    <row r="135" spans="2:6">
      <c r="B135" s="116" t="s">
        <v>150</v>
      </c>
      <c r="C135" s="129" t="s">
        <v>73</v>
      </c>
      <c r="D135" s="129"/>
      <c r="E135" s="129"/>
      <c r="F135" s="164">
        <v>9800000</v>
      </c>
    </row>
    <row r="136" spans="2:6" ht="25.5">
      <c r="B136" s="162" t="s">
        <v>151</v>
      </c>
      <c r="C136" s="71" t="s">
        <v>73</v>
      </c>
      <c r="D136" s="71" t="s">
        <v>152</v>
      </c>
      <c r="E136" s="71"/>
      <c r="F136" s="125">
        <v>8500000</v>
      </c>
    </row>
    <row r="137" spans="2:6">
      <c r="B137" s="162" t="s">
        <v>393</v>
      </c>
      <c r="C137" s="71" t="s">
        <v>73</v>
      </c>
      <c r="D137" s="71" t="s">
        <v>214</v>
      </c>
      <c r="E137" s="71"/>
      <c r="F137" s="125">
        <v>8500000</v>
      </c>
    </row>
    <row r="138" spans="2:6" ht="25.5">
      <c r="B138" s="162" t="s">
        <v>394</v>
      </c>
      <c r="C138" s="71" t="s">
        <v>73</v>
      </c>
      <c r="D138" s="71" t="s">
        <v>215</v>
      </c>
      <c r="E138" s="71" t="s">
        <v>153</v>
      </c>
      <c r="F138" s="125">
        <v>8500000</v>
      </c>
    </row>
    <row r="139" spans="2:6" ht="25.5">
      <c r="B139" s="162" t="s">
        <v>394</v>
      </c>
      <c r="C139" s="146" t="s">
        <v>73</v>
      </c>
      <c r="D139" s="146" t="s">
        <v>215</v>
      </c>
      <c r="E139" s="146" t="s">
        <v>397</v>
      </c>
      <c r="F139" s="150">
        <v>8500000</v>
      </c>
    </row>
    <row r="140" spans="2:6" ht="25.5">
      <c r="B140" s="162" t="s">
        <v>395</v>
      </c>
      <c r="C140" s="71" t="s">
        <v>73</v>
      </c>
      <c r="D140" s="154" t="s">
        <v>329</v>
      </c>
      <c r="E140" s="71" t="s">
        <v>153</v>
      </c>
      <c r="F140" s="125">
        <f>F141</f>
        <v>800000</v>
      </c>
    </row>
    <row r="141" spans="2:6" ht="38.25">
      <c r="B141" s="162" t="s">
        <v>169</v>
      </c>
      <c r="C141" s="71" t="s">
        <v>73</v>
      </c>
      <c r="D141" s="154" t="s">
        <v>329</v>
      </c>
      <c r="E141" s="71" t="s">
        <v>396</v>
      </c>
      <c r="F141" s="125">
        <v>800000</v>
      </c>
    </row>
    <row r="142" spans="2:6">
      <c r="B142" s="151" t="s">
        <v>365</v>
      </c>
      <c r="C142" s="146" t="s">
        <v>73</v>
      </c>
      <c r="D142" s="146" t="s">
        <v>290</v>
      </c>
      <c r="E142" s="146" t="s">
        <v>205</v>
      </c>
      <c r="F142" s="150">
        <f>F143</f>
        <v>500000</v>
      </c>
    </row>
    <row r="143" spans="2:6">
      <c r="B143" s="151" t="s">
        <v>365</v>
      </c>
      <c r="C143" s="71" t="s">
        <v>73</v>
      </c>
      <c r="D143" s="71" t="s">
        <v>290</v>
      </c>
      <c r="E143" s="71" t="s">
        <v>135</v>
      </c>
      <c r="F143" s="125">
        <v>500000</v>
      </c>
    </row>
    <row r="144" spans="2:6">
      <c r="B144" s="290" t="s">
        <v>524</v>
      </c>
      <c r="C144" s="71" t="s">
        <v>516</v>
      </c>
      <c r="D144" s="71" t="s">
        <v>139</v>
      </c>
      <c r="E144" s="71"/>
      <c r="F144" s="125"/>
    </row>
    <row r="145" spans="2:6">
      <c r="B145" s="151" t="s">
        <v>521</v>
      </c>
      <c r="C145" s="71" t="s">
        <v>516</v>
      </c>
      <c r="D145" s="71" t="s">
        <v>421</v>
      </c>
      <c r="E145" s="71" t="s">
        <v>523</v>
      </c>
      <c r="F145" s="125">
        <v>607790</v>
      </c>
    </row>
    <row r="146" spans="2:6">
      <c r="B146" s="151" t="s">
        <v>522</v>
      </c>
      <c r="C146" s="71" t="s">
        <v>516</v>
      </c>
      <c r="D146" s="71" t="s">
        <v>537</v>
      </c>
      <c r="E146" s="71" t="s">
        <v>517</v>
      </c>
      <c r="F146" s="125">
        <v>607790</v>
      </c>
    </row>
    <row r="147" spans="2:6">
      <c r="B147" s="151"/>
      <c r="C147" s="71"/>
      <c r="D147" s="71"/>
      <c r="E147" s="71"/>
      <c r="F147" s="125"/>
    </row>
    <row r="148" spans="2:6">
      <c r="B148" s="34" t="s">
        <v>51</v>
      </c>
      <c r="C148" s="71"/>
      <c r="D148" s="70"/>
      <c r="E148" s="72"/>
      <c r="F148" s="131">
        <f>F10+F16+F22+F32+F38+F43+F51+F60+F79+F83+F109+F135+F56+F76+F77+F78+F129+F120+F119+F31+F126+F145</f>
        <v>71923910.5</v>
      </c>
    </row>
  </sheetData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135"/>
  <sheetViews>
    <sheetView topLeftCell="B130" zoomScale="140" zoomScaleNormal="140" workbookViewId="0">
      <selection activeCell="C3" sqref="C3"/>
    </sheetView>
  </sheetViews>
  <sheetFormatPr defaultRowHeight="12.75"/>
  <cols>
    <col min="1" max="1" width="55.140625" customWidth="1"/>
    <col min="2" max="2" width="14.85546875" customWidth="1"/>
    <col min="3" max="3" width="9.28515625" bestFit="1" customWidth="1"/>
    <col min="4" max="4" width="9.28515625" customWidth="1"/>
    <col min="5" max="5" width="13.28515625" customWidth="1"/>
    <col min="6" max="6" width="13.140625" customWidth="1"/>
  </cols>
  <sheetData>
    <row r="2" spans="1:6" ht="15">
      <c r="A2" s="86"/>
    </row>
    <row r="3" spans="1:6" ht="15.75">
      <c r="A3" s="38" t="s">
        <v>471</v>
      </c>
      <c r="B3" s="38"/>
      <c r="C3" s="38"/>
      <c r="D3" s="38"/>
    </row>
    <row r="4" spans="1:6" ht="15.75">
      <c r="A4" s="38" t="s">
        <v>462</v>
      </c>
      <c r="B4" s="38"/>
      <c r="C4" s="38"/>
      <c r="D4" s="38"/>
    </row>
    <row r="5" spans="1:6">
      <c r="A5" s="37" t="s">
        <v>203</v>
      </c>
      <c r="B5" s="2"/>
      <c r="C5" s="2"/>
      <c r="D5" s="2"/>
      <c r="E5" s="2"/>
    </row>
    <row r="6" spans="1:6">
      <c r="A6" s="2" t="s">
        <v>208</v>
      </c>
      <c r="B6" s="2"/>
      <c r="C6" s="2"/>
      <c r="D6" s="2"/>
      <c r="E6" s="2"/>
    </row>
    <row r="7" spans="1:6">
      <c r="A7" s="2"/>
      <c r="B7" s="2"/>
      <c r="C7" s="2"/>
      <c r="D7" s="2"/>
      <c r="E7" s="2"/>
    </row>
    <row r="8" spans="1:6">
      <c r="A8" s="34" t="s">
        <v>21</v>
      </c>
      <c r="B8" s="23" t="s">
        <v>23</v>
      </c>
      <c r="C8" s="23" t="s">
        <v>25</v>
      </c>
      <c r="D8" s="23" t="s">
        <v>14</v>
      </c>
      <c r="E8" s="23" t="s">
        <v>3</v>
      </c>
      <c r="F8" s="23" t="s">
        <v>3</v>
      </c>
    </row>
    <row r="9" spans="1:6">
      <c r="A9" s="34" t="s">
        <v>22</v>
      </c>
      <c r="B9" s="23" t="s">
        <v>24</v>
      </c>
      <c r="C9" s="23" t="s">
        <v>26</v>
      </c>
      <c r="D9" s="35" t="s">
        <v>27</v>
      </c>
      <c r="E9" s="33" t="s">
        <v>127</v>
      </c>
      <c r="F9" s="33" t="s">
        <v>156</v>
      </c>
    </row>
    <row r="10" spans="1:6">
      <c r="A10" s="34" t="s">
        <v>237</v>
      </c>
      <c r="B10" s="73" t="s">
        <v>37</v>
      </c>
      <c r="C10" s="120"/>
      <c r="D10" s="67"/>
      <c r="E10" s="121">
        <f>E11+E17+E23+E31+E36</f>
        <v>14391108.640000001</v>
      </c>
      <c r="F10" s="121">
        <f>F11+F17+F23+F31+F36</f>
        <v>14391108.640000001</v>
      </c>
    </row>
    <row r="11" spans="1:6">
      <c r="A11" s="91" t="s">
        <v>298</v>
      </c>
      <c r="B11" s="117" t="s">
        <v>35</v>
      </c>
      <c r="C11" s="122"/>
      <c r="D11" s="118"/>
      <c r="E11" s="123">
        <f>E13</f>
        <v>826595</v>
      </c>
      <c r="F11" s="123">
        <v>826595</v>
      </c>
    </row>
    <row r="12" spans="1:6">
      <c r="A12" s="91" t="s">
        <v>298</v>
      </c>
      <c r="B12" s="74" t="s">
        <v>35</v>
      </c>
      <c r="C12" s="124">
        <v>8100000</v>
      </c>
      <c r="D12" s="69"/>
      <c r="E12" s="125">
        <f t="shared" ref="E12:F15" si="0">E13</f>
        <v>826595</v>
      </c>
      <c r="F12" s="125">
        <f t="shared" si="0"/>
        <v>826595</v>
      </c>
    </row>
    <row r="13" spans="1:6">
      <c r="A13" s="91" t="s">
        <v>298</v>
      </c>
      <c r="B13" s="74" t="s">
        <v>35</v>
      </c>
      <c r="C13" s="124">
        <v>8110000</v>
      </c>
      <c r="D13" s="69"/>
      <c r="E13" s="125">
        <f t="shared" si="0"/>
        <v>826595</v>
      </c>
      <c r="F13" s="125">
        <f t="shared" si="0"/>
        <v>826595</v>
      </c>
    </row>
    <row r="14" spans="1:6">
      <c r="A14" s="91" t="s">
        <v>298</v>
      </c>
      <c r="B14" s="74" t="s">
        <v>35</v>
      </c>
      <c r="C14" s="124">
        <v>8118021</v>
      </c>
      <c r="D14" s="69"/>
      <c r="E14" s="125">
        <f t="shared" si="0"/>
        <v>826595</v>
      </c>
      <c r="F14" s="125">
        <f t="shared" si="0"/>
        <v>826595</v>
      </c>
    </row>
    <row r="15" spans="1:6">
      <c r="A15" s="91" t="s">
        <v>298</v>
      </c>
      <c r="B15" s="145" t="s">
        <v>35</v>
      </c>
      <c r="C15" s="149">
        <v>8118021</v>
      </c>
      <c r="D15" s="147" t="s">
        <v>137</v>
      </c>
      <c r="E15" s="150">
        <f t="shared" si="0"/>
        <v>826595</v>
      </c>
      <c r="F15" s="150">
        <f t="shared" si="0"/>
        <v>826595</v>
      </c>
    </row>
    <row r="16" spans="1:6">
      <c r="A16" s="91" t="s">
        <v>298</v>
      </c>
      <c r="B16" s="74" t="s">
        <v>35</v>
      </c>
      <c r="C16" s="126" t="s">
        <v>136</v>
      </c>
      <c r="D16" s="68" t="s">
        <v>293</v>
      </c>
      <c r="E16" s="125">
        <v>826595</v>
      </c>
      <c r="F16" s="125">
        <v>826595</v>
      </c>
    </row>
    <row r="17" spans="1:6">
      <c r="A17" s="169" t="s">
        <v>160</v>
      </c>
      <c r="B17" s="117" t="s">
        <v>9</v>
      </c>
      <c r="C17" s="127"/>
      <c r="D17" s="118"/>
      <c r="E17" s="123">
        <f t="shared" ref="E17:F21" si="1">E18</f>
        <v>315000</v>
      </c>
      <c r="F17" s="123">
        <f t="shared" si="1"/>
        <v>315000</v>
      </c>
    </row>
    <row r="18" spans="1:6">
      <c r="A18" s="188" t="s">
        <v>330</v>
      </c>
      <c r="B18" s="133" t="s">
        <v>9</v>
      </c>
      <c r="C18" s="136" t="s">
        <v>245</v>
      </c>
      <c r="D18" s="134"/>
      <c r="E18" s="137">
        <f t="shared" si="1"/>
        <v>315000</v>
      </c>
      <c r="F18" s="137">
        <f t="shared" si="1"/>
        <v>315000</v>
      </c>
    </row>
    <row r="19" spans="1:6">
      <c r="A19" s="188" t="s">
        <v>330</v>
      </c>
      <c r="B19" s="133" t="s">
        <v>9</v>
      </c>
      <c r="C19" s="136" t="s">
        <v>161</v>
      </c>
      <c r="D19" s="134"/>
      <c r="E19" s="137">
        <f t="shared" si="1"/>
        <v>315000</v>
      </c>
      <c r="F19" s="137">
        <f t="shared" si="1"/>
        <v>315000</v>
      </c>
    </row>
    <row r="20" spans="1:6">
      <c r="A20" s="188" t="s">
        <v>330</v>
      </c>
      <c r="B20" s="133" t="s">
        <v>9</v>
      </c>
      <c r="C20" s="136" t="s">
        <v>268</v>
      </c>
      <c r="D20" s="134"/>
      <c r="E20" s="138">
        <f t="shared" si="1"/>
        <v>315000</v>
      </c>
      <c r="F20" s="138">
        <f t="shared" si="1"/>
        <v>315000</v>
      </c>
    </row>
    <row r="21" spans="1:6">
      <c r="A21" s="188" t="s">
        <v>330</v>
      </c>
      <c r="B21" s="145" t="s">
        <v>9</v>
      </c>
      <c r="C21" s="152" t="s">
        <v>268</v>
      </c>
      <c r="D21" s="153" t="s">
        <v>135</v>
      </c>
      <c r="E21" s="148">
        <f t="shared" si="1"/>
        <v>315000</v>
      </c>
      <c r="F21" s="148">
        <f t="shared" si="1"/>
        <v>315000</v>
      </c>
    </row>
    <row r="22" spans="1:6">
      <c r="A22" s="188" t="s">
        <v>330</v>
      </c>
      <c r="B22" s="133" t="s">
        <v>9</v>
      </c>
      <c r="C22" s="136" t="s">
        <v>268</v>
      </c>
      <c r="D22" s="134" t="s">
        <v>292</v>
      </c>
      <c r="E22" s="138">
        <v>315000</v>
      </c>
      <c r="F22" s="138">
        <v>315000</v>
      </c>
    </row>
    <row r="23" spans="1:6">
      <c r="A23" s="191" t="s">
        <v>162</v>
      </c>
      <c r="B23" s="129" t="s">
        <v>10</v>
      </c>
      <c r="C23" s="129"/>
      <c r="D23" s="118"/>
      <c r="E23" s="123">
        <f>E24</f>
        <v>11465747</v>
      </c>
      <c r="F23" s="123">
        <f>F24</f>
        <v>11465747</v>
      </c>
    </row>
    <row r="24" spans="1:6">
      <c r="A24" s="192" t="s">
        <v>163</v>
      </c>
      <c r="B24" s="126" t="s">
        <v>10</v>
      </c>
      <c r="C24" s="126" t="s">
        <v>247</v>
      </c>
      <c r="D24" s="68"/>
      <c r="E24" s="142">
        <f>E25</f>
        <v>11465747</v>
      </c>
      <c r="F24" s="142">
        <f>F25</f>
        <v>11465747</v>
      </c>
    </row>
    <row r="25" spans="1:6" ht="25.5">
      <c r="A25" s="143" t="s">
        <v>398</v>
      </c>
      <c r="B25" s="126" t="s">
        <v>10</v>
      </c>
      <c r="C25" s="126" t="s">
        <v>139</v>
      </c>
      <c r="D25" s="68"/>
      <c r="E25" s="142">
        <v>11465747</v>
      </c>
      <c r="F25" s="142">
        <v>11465747</v>
      </c>
    </row>
    <row r="26" spans="1:6" ht="25.5">
      <c r="A26" s="143" t="s">
        <v>398</v>
      </c>
      <c r="B26" s="126" t="s">
        <v>10</v>
      </c>
      <c r="C26" s="126" t="s">
        <v>140</v>
      </c>
      <c r="D26" s="68"/>
      <c r="E26" s="142">
        <f>E27+E29</f>
        <v>0</v>
      </c>
      <c r="F26" s="142">
        <f>F27+F29</f>
        <v>0</v>
      </c>
    </row>
    <row r="27" spans="1:6" ht="25.5">
      <c r="A27" s="143" t="s">
        <v>398</v>
      </c>
      <c r="B27" s="146" t="s">
        <v>10</v>
      </c>
      <c r="C27" s="146" t="s">
        <v>140</v>
      </c>
      <c r="D27" s="147" t="s">
        <v>206</v>
      </c>
      <c r="E27" s="148"/>
      <c r="F27" s="148"/>
    </row>
    <row r="28" spans="1:6" ht="25.5">
      <c r="A28" s="143" t="s">
        <v>398</v>
      </c>
      <c r="B28" s="126" t="s">
        <v>10</v>
      </c>
      <c r="C28" s="126" t="s">
        <v>140</v>
      </c>
      <c r="D28" s="68" t="s">
        <v>137</v>
      </c>
      <c r="E28" s="130">
        <v>0</v>
      </c>
      <c r="F28" s="130">
        <v>0</v>
      </c>
    </row>
    <row r="29" spans="1:6" ht="25.5">
      <c r="A29" s="143" t="s">
        <v>398</v>
      </c>
      <c r="B29" s="146" t="s">
        <v>10</v>
      </c>
      <c r="C29" s="146" t="s">
        <v>140</v>
      </c>
      <c r="D29" s="147" t="s">
        <v>135</v>
      </c>
      <c r="E29" s="150">
        <f>E30</f>
        <v>0</v>
      </c>
      <c r="F29" s="150">
        <f>F30</f>
        <v>0</v>
      </c>
    </row>
    <row r="30" spans="1:6" ht="25.5">
      <c r="A30" s="143" t="s">
        <v>398</v>
      </c>
      <c r="B30" s="126" t="s">
        <v>10</v>
      </c>
      <c r="C30" s="126" t="s">
        <v>140</v>
      </c>
      <c r="D30" s="68" t="s">
        <v>292</v>
      </c>
      <c r="E30" s="130">
        <v>0</v>
      </c>
      <c r="F30" s="130">
        <v>0</v>
      </c>
    </row>
    <row r="31" spans="1:6">
      <c r="A31" s="193" t="s">
        <v>11</v>
      </c>
      <c r="B31" s="129" t="s">
        <v>75</v>
      </c>
      <c r="C31" s="129"/>
      <c r="D31" s="157"/>
      <c r="E31" s="123">
        <f t="shared" ref="E31:F34" si="2">E32</f>
        <v>500000</v>
      </c>
      <c r="F31" s="123">
        <f t="shared" si="2"/>
        <v>500000</v>
      </c>
    </row>
    <row r="32" spans="1:6">
      <c r="A32" s="190" t="s">
        <v>11</v>
      </c>
      <c r="B32" s="154" t="s">
        <v>75</v>
      </c>
      <c r="C32" s="154" t="s">
        <v>165</v>
      </c>
      <c r="D32" s="155"/>
      <c r="E32" s="137">
        <f t="shared" si="2"/>
        <v>500000</v>
      </c>
      <c r="F32" s="137">
        <f t="shared" si="2"/>
        <v>500000</v>
      </c>
    </row>
    <row r="33" spans="1:6">
      <c r="A33" s="190" t="s">
        <v>11</v>
      </c>
      <c r="B33" s="154" t="s">
        <v>75</v>
      </c>
      <c r="C33" s="154" t="s">
        <v>249</v>
      </c>
      <c r="D33" s="155"/>
      <c r="E33" s="137">
        <f t="shared" si="2"/>
        <v>500000</v>
      </c>
      <c r="F33" s="137">
        <f t="shared" si="2"/>
        <v>500000</v>
      </c>
    </row>
    <row r="34" spans="1:6">
      <c r="A34" s="190" t="s">
        <v>11</v>
      </c>
      <c r="B34" s="126" t="s">
        <v>75</v>
      </c>
      <c r="C34" s="126" t="s">
        <v>141</v>
      </c>
      <c r="D34" s="68" t="s">
        <v>250</v>
      </c>
      <c r="E34" s="130">
        <f t="shared" si="2"/>
        <v>500000</v>
      </c>
      <c r="F34" s="130">
        <f t="shared" si="2"/>
        <v>500000</v>
      </c>
    </row>
    <row r="35" spans="1:6">
      <c r="A35" s="190" t="s">
        <v>11</v>
      </c>
      <c r="B35" s="146" t="s">
        <v>75</v>
      </c>
      <c r="C35" s="146" t="s">
        <v>141</v>
      </c>
      <c r="D35" s="147" t="s">
        <v>221</v>
      </c>
      <c r="E35" s="150">
        <v>500000</v>
      </c>
      <c r="F35" s="150">
        <v>500000</v>
      </c>
    </row>
    <row r="36" spans="1:6">
      <c r="A36" s="193" t="s">
        <v>164</v>
      </c>
      <c r="B36" s="129" t="s">
        <v>74</v>
      </c>
      <c r="C36" s="129"/>
      <c r="D36" s="118"/>
      <c r="E36" s="123">
        <f>E37+E42</f>
        <v>1283766.6399999999</v>
      </c>
      <c r="F36" s="123">
        <f>F37+F42</f>
        <v>1283766.6399999999</v>
      </c>
    </row>
    <row r="37" spans="1:6" ht="31.5">
      <c r="A37" s="295" t="s">
        <v>252</v>
      </c>
      <c r="B37" s="154" t="s">
        <v>74</v>
      </c>
      <c r="C37" s="154" t="s">
        <v>247</v>
      </c>
      <c r="D37" s="155"/>
      <c r="E37" s="137">
        <f t="shared" ref="E37:F40" si="3">E38</f>
        <v>69894.64</v>
      </c>
      <c r="F37" s="137">
        <f t="shared" si="3"/>
        <v>69894.64</v>
      </c>
    </row>
    <row r="38" spans="1:6" ht="36">
      <c r="A38" s="221" t="s">
        <v>252</v>
      </c>
      <c r="B38" s="126" t="s">
        <v>74</v>
      </c>
      <c r="C38" s="126" t="s">
        <v>139</v>
      </c>
      <c r="D38" s="68"/>
      <c r="E38" s="130">
        <f t="shared" si="3"/>
        <v>69894.64</v>
      </c>
      <c r="F38" s="130">
        <f t="shared" si="3"/>
        <v>69894.64</v>
      </c>
    </row>
    <row r="39" spans="1:6" ht="36">
      <c r="A39" s="221" t="s">
        <v>252</v>
      </c>
      <c r="B39" s="154" t="s">
        <v>74</v>
      </c>
      <c r="C39" s="154" t="s">
        <v>210</v>
      </c>
      <c r="D39" s="155"/>
      <c r="E39" s="137">
        <f t="shared" si="3"/>
        <v>69894.64</v>
      </c>
      <c r="F39" s="137">
        <f t="shared" si="3"/>
        <v>69894.64</v>
      </c>
    </row>
    <row r="40" spans="1:6" ht="36">
      <c r="A40" s="221" t="s">
        <v>252</v>
      </c>
      <c r="B40" s="146" t="s">
        <v>74</v>
      </c>
      <c r="C40" s="146" t="s">
        <v>210</v>
      </c>
      <c r="D40" s="147" t="s">
        <v>135</v>
      </c>
      <c r="E40" s="150">
        <f t="shared" si="3"/>
        <v>69894.64</v>
      </c>
      <c r="F40" s="150">
        <f t="shared" si="3"/>
        <v>69894.64</v>
      </c>
    </row>
    <row r="41" spans="1:6" ht="36">
      <c r="A41" s="221" t="s">
        <v>252</v>
      </c>
      <c r="B41" s="71" t="s">
        <v>74</v>
      </c>
      <c r="C41" s="71" t="s">
        <v>210</v>
      </c>
      <c r="D41" s="69" t="s">
        <v>292</v>
      </c>
      <c r="E41" s="125">
        <v>69894.64</v>
      </c>
      <c r="F41" s="125">
        <v>69894.64</v>
      </c>
    </row>
    <row r="42" spans="1:6" ht="25.5">
      <c r="A42" s="271" t="s">
        <v>399</v>
      </c>
      <c r="B42" s="71" t="s">
        <v>74</v>
      </c>
      <c r="C42" s="71" t="s">
        <v>211</v>
      </c>
      <c r="D42" s="69"/>
      <c r="E42" s="125">
        <f>E43</f>
        <v>1213872</v>
      </c>
      <c r="F42" s="125">
        <f>F43</f>
        <v>1213872</v>
      </c>
    </row>
    <row r="43" spans="1:6" ht="25.5">
      <c r="A43" s="163" t="s">
        <v>374</v>
      </c>
      <c r="B43" s="71" t="s">
        <v>74</v>
      </c>
      <c r="C43" s="71" t="s">
        <v>212</v>
      </c>
      <c r="D43" s="69"/>
      <c r="E43" s="125">
        <f>E44</f>
        <v>1213872</v>
      </c>
      <c r="F43" s="125">
        <f>F44</f>
        <v>1213872</v>
      </c>
    </row>
    <row r="44" spans="1:6" ht="25.5">
      <c r="A44" s="163" t="s">
        <v>374</v>
      </c>
      <c r="B44" s="71" t="s">
        <v>74</v>
      </c>
      <c r="C44" s="71" t="s">
        <v>294</v>
      </c>
      <c r="D44" s="69"/>
      <c r="E44" s="125">
        <f>E45+E47</f>
        <v>1213872</v>
      </c>
      <c r="F44" s="125">
        <f>F45+F47</f>
        <v>1213872</v>
      </c>
    </row>
    <row r="45" spans="1:6" ht="25.5">
      <c r="A45" s="163" t="s">
        <v>374</v>
      </c>
      <c r="B45" s="146" t="s">
        <v>74</v>
      </c>
      <c r="C45" s="71" t="s">
        <v>294</v>
      </c>
      <c r="D45" s="147" t="s">
        <v>138</v>
      </c>
      <c r="E45" s="150">
        <f>E46</f>
        <v>1163872</v>
      </c>
      <c r="F45" s="150">
        <f>F46</f>
        <v>1163872</v>
      </c>
    </row>
    <row r="46" spans="1:6" ht="25.5">
      <c r="A46" s="163" t="s">
        <v>374</v>
      </c>
      <c r="B46" s="71" t="s">
        <v>74</v>
      </c>
      <c r="C46" s="71" t="s">
        <v>294</v>
      </c>
      <c r="D46" s="69" t="s">
        <v>295</v>
      </c>
      <c r="E46" s="125">
        <v>1163872</v>
      </c>
      <c r="F46" s="125">
        <v>1163872</v>
      </c>
    </row>
    <row r="47" spans="1:6" ht="25.5">
      <c r="A47" s="163" t="s">
        <v>374</v>
      </c>
      <c r="B47" s="146" t="s">
        <v>74</v>
      </c>
      <c r="C47" s="71" t="s">
        <v>294</v>
      </c>
      <c r="D47" s="147" t="s">
        <v>135</v>
      </c>
      <c r="E47" s="150">
        <f>E48</f>
        <v>50000</v>
      </c>
      <c r="F47" s="150">
        <f>F48</f>
        <v>50000</v>
      </c>
    </row>
    <row r="48" spans="1:6" ht="25.5">
      <c r="A48" s="163" t="s">
        <v>374</v>
      </c>
      <c r="B48" s="71" t="s">
        <v>74</v>
      </c>
      <c r="C48" s="71" t="s">
        <v>294</v>
      </c>
      <c r="D48" s="69" t="s">
        <v>292</v>
      </c>
      <c r="E48" s="125">
        <v>50000</v>
      </c>
      <c r="F48" s="125">
        <v>50000</v>
      </c>
    </row>
    <row r="49" spans="1:6" ht="21.75">
      <c r="A49" s="296" t="s">
        <v>400</v>
      </c>
      <c r="B49" s="72" t="s">
        <v>312</v>
      </c>
      <c r="C49" s="72"/>
      <c r="D49" s="67"/>
      <c r="E49" s="121"/>
      <c r="F49" s="121"/>
    </row>
    <row r="50" spans="1:6" ht="38.25">
      <c r="A50" s="97" t="s">
        <v>157</v>
      </c>
      <c r="B50" s="133" t="s">
        <v>312</v>
      </c>
      <c r="C50" s="154" t="s">
        <v>345</v>
      </c>
      <c r="D50" s="154" t="s">
        <v>135</v>
      </c>
      <c r="E50" s="69"/>
      <c r="F50" s="121"/>
    </row>
    <row r="51" spans="1:6" ht="24">
      <c r="A51" s="279" t="s">
        <v>344</v>
      </c>
      <c r="B51" s="133" t="s">
        <v>312</v>
      </c>
      <c r="C51" s="154" t="s">
        <v>345</v>
      </c>
      <c r="D51" s="154" t="s">
        <v>135</v>
      </c>
      <c r="E51" s="69"/>
      <c r="F51" s="121"/>
    </row>
    <row r="52" spans="1:6">
      <c r="A52" s="279" t="s">
        <v>315</v>
      </c>
      <c r="B52" s="133" t="s">
        <v>312</v>
      </c>
      <c r="C52" s="154" t="s">
        <v>313</v>
      </c>
      <c r="D52" s="154" t="s">
        <v>292</v>
      </c>
      <c r="E52" s="69"/>
      <c r="F52" s="121"/>
    </row>
    <row r="53" spans="1:6">
      <c r="A53" s="279" t="s">
        <v>315</v>
      </c>
      <c r="B53" s="133" t="s">
        <v>312</v>
      </c>
      <c r="C53" s="154" t="s">
        <v>313</v>
      </c>
      <c r="D53" s="154" t="s">
        <v>292</v>
      </c>
      <c r="E53" s="69"/>
      <c r="F53" s="121"/>
    </row>
    <row r="54" spans="1:6" ht="38.25">
      <c r="A54" s="97" t="s">
        <v>157</v>
      </c>
      <c r="B54" s="74" t="s">
        <v>318</v>
      </c>
      <c r="C54" s="71"/>
      <c r="D54" s="71"/>
      <c r="E54" s="69"/>
      <c r="F54" s="121"/>
    </row>
    <row r="55" spans="1:6">
      <c r="A55" s="279" t="s">
        <v>317</v>
      </c>
      <c r="B55" s="133" t="s">
        <v>318</v>
      </c>
      <c r="C55" s="154" t="s">
        <v>284</v>
      </c>
      <c r="D55" s="154"/>
      <c r="E55" s="69"/>
      <c r="F55" s="121"/>
    </row>
    <row r="56" spans="1:6">
      <c r="A56" s="279" t="s">
        <v>317</v>
      </c>
      <c r="B56" s="133" t="s">
        <v>318</v>
      </c>
      <c r="C56" s="154" t="s">
        <v>282</v>
      </c>
      <c r="D56" s="154" t="s">
        <v>135</v>
      </c>
      <c r="E56" s="69"/>
      <c r="F56" s="121"/>
    </row>
    <row r="57" spans="1:6">
      <c r="A57" s="279" t="s">
        <v>317</v>
      </c>
      <c r="B57" s="133" t="s">
        <v>318</v>
      </c>
      <c r="C57" s="154" t="s">
        <v>282</v>
      </c>
      <c r="D57" s="154" t="s">
        <v>292</v>
      </c>
      <c r="E57" s="69"/>
      <c r="F57" s="121"/>
    </row>
    <row r="58" spans="1:6">
      <c r="A58" s="178" t="s">
        <v>230</v>
      </c>
      <c r="B58" s="129" t="s">
        <v>125</v>
      </c>
      <c r="C58" s="129"/>
      <c r="D58" s="118"/>
      <c r="E58" s="123">
        <v>4686500</v>
      </c>
      <c r="F58" s="123">
        <v>4680900</v>
      </c>
    </row>
    <row r="59" spans="1:6" ht="38.25">
      <c r="A59" s="97" t="s">
        <v>157</v>
      </c>
      <c r="B59" s="154" t="s">
        <v>125</v>
      </c>
      <c r="C59" s="154" t="s">
        <v>166</v>
      </c>
      <c r="D59" s="154"/>
      <c r="E59" s="155" t="s">
        <v>466</v>
      </c>
      <c r="F59" s="121">
        <v>4680900</v>
      </c>
    </row>
    <row r="60" spans="1:6">
      <c r="A60" s="172" t="s">
        <v>346</v>
      </c>
      <c r="B60" s="154" t="s">
        <v>125</v>
      </c>
      <c r="C60" s="154" t="s">
        <v>168</v>
      </c>
      <c r="D60" s="154" t="s">
        <v>135</v>
      </c>
      <c r="E60" s="155" t="s">
        <v>465</v>
      </c>
      <c r="F60" s="137">
        <v>4080900</v>
      </c>
    </row>
    <row r="61" spans="1:6">
      <c r="A61" s="179" t="s">
        <v>303</v>
      </c>
      <c r="B61" s="154" t="s">
        <v>125</v>
      </c>
      <c r="C61" s="154" t="s">
        <v>300</v>
      </c>
      <c r="D61" s="154" t="s">
        <v>135</v>
      </c>
      <c r="E61" s="155" t="s">
        <v>465</v>
      </c>
      <c r="F61" s="137">
        <f>F62</f>
        <v>4080900</v>
      </c>
    </row>
    <row r="62" spans="1:6">
      <c r="A62" s="179" t="s">
        <v>303</v>
      </c>
      <c r="B62" s="146" t="s">
        <v>125</v>
      </c>
      <c r="C62" s="146" t="s">
        <v>300</v>
      </c>
      <c r="D62" s="146" t="s">
        <v>292</v>
      </c>
      <c r="E62" s="147" t="s">
        <v>465</v>
      </c>
      <c r="F62" s="137">
        <v>4080900</v>
      </c>
    </row>
    <row r="63" spans="1:6">
      <c r="A63" s="179" t="s">
        <v>303</v>
      </c>
      <c r="B63" s="154" t="s">
        <v>125</v>
      </c>
      <c r="C63" s="154" t="s">
        <v>300</v>
      </c>
      <c r="D63" s="154" t="s">
        <v>292</v>
      </c>
      <c r="E63" s="155" t="s">
        <v>465</v>
      </c>
      <c r="F63" s="137">
        <v>4080900</v>
      </c>
    </row>
    <row r="64" spans="1:6">
      <c r="A64" s="278" t="s">
        <v>347</v>
      </c>
      <c r="B64" s="154" t="s">
        <v>125</v>
      </c>
      <c r="C64" s="154"/>
      <c r="D64" s="154"/>
      <c r="E64" s="155"/>
      <c r="F64" s="150"/>
    </row>
    <row r="65" spans="1:6">
      <c r="A65" s="189" t="s">
        <v>218</v>
      </c>
      <c r="B65" s="146" t="s">
        <v>125</v>
      </c>
      <c r="C65" s="146" t="s">
        <v>168</v>
      </c>
      <c r="D65" s="146" t="s">
        <v>135</v>
      </c>
      <c r="E65" s="147"/>
      <c r="F65" s="137"/>
    </row>
    <row r="66" spans="1:6">
      <c r="A66" s="189" t="s">
        <v>218</v>
      </c>
      <c r="B66" s="154" t="s">
        <v>125</v>
      </c>
      <c r="C66" s="154" t="s">
        <v>276</v>
      </c>
      <c r="D66" s="154" t="s">
        <v>292</v>
      </c>
      <c r="E66" s="137" t="str">
        <f>E67</f>
        <v>600000,0</v>
      </c>
      <c r="F66" s="137">
        <f>F67</f>
        <v>600000</v>
      </c>
    </row>
    <row r="67" spans="1:6">
      <c r="A67" s="179" t="s">
        <v>218</v>
      </c>
      <c r="B67" s="154" t="s">
        <v>125</v>
      </c>
      <c r="C67" s="154" t="s">
        <v>276</v>
      </c>
      <c r="D67" s="154" t="s">
        <v>292</v>
      </c>
      <c r="E67" s="155" t="s">
        <v>464</v>
      </c>
      <c r="F67" s="150">
        <f>F68</f>
        <v>600000</v>
      </c>
    </row>
    <row r="68" spans="1:6">
      <c r="A68" s="179" t="s">
        <v>218</v>
      </c>
      <c r="B68" s="146" t="s">
        <v>125</v>
      </c>
      <c r="C68" s="146" t="s">
        <v>276</v>
      </c>
      <c r="D68" s="146" t="s">
        <v>292</v>
      </c>
      <c r="E68" s="147" t="s">
        <v>464</v>
      </c>
      <c r="F68" s="137">
        <v>600000</v>
      </c>
    </row>
    <row r="69" spans="1:6">
      <c r="A69" s="179" t="s">
        <v>218</v>
      </c>
      <c r="B69" s="154" t="s">
        <v>125</v>
      </c>
      <c r="C69" s="154" t="s">
        <v>276</v>
      </c>
      <c r="D69" s="154" t="s">
        <v>292</v>
      </c>
      <c r="E69" s="155" t="s">
        <v>463</v>
      </c>
      <c r="F69" s="137">
        <v>600000</v>
      </c>
    </row>
    <row r="70" spans="1:6">
      <c r="A70" s="173" t="s">
        <v>219</v>
      </c>
      <c r="B70" s="154" t="s">
        <v>125</v>
      </c>
      <c r="C70" s="154" t="s">
        <v>277</v>
      </c>
      <c r="D70" s="154" t="s">
        <v>135</v>
      </c>
      <c r="E70" s="155"/>
      <c r="F70" s="150">
        <f>F71</f>
        <v>0</v>
      </c>
    </row>
    <row r="71" spans="1:6">
      <c r="A71" s="189" t="s">
        <v>348</v>
      </c>
      <c r="B71" s="146" t="s">
        <v>125</v>
      </c>
      <c r="C71" s="146" t="s">
        <v>277</v>
      </c>
      <c r="D71" s="146" t="s">
        <v>292</v>
      </c>
      <c r="E71" s="147"/>
      <c r="F71" s="137"/>
    </row>
    <row r="72" spans="1:6">
      <c r="A72" s="189"/>
      <c r="B72" s="154"/>
      <c r="C72" s="154"/>
      <c r="D72" s="154"/>
      <c r="E72" s="155"/>
      <c r="F72" s="137">
        <f>F73</f>
        <v>0</v>
      </c>
    </row>
    <row r="73" spans="1:6">
      <c r="A73" s="169" t="s">
        <v>34</v>
      </c>
      <c r="B73" s="129" t="s">
        <v>28</v>
      </c>
      <c r="C73" s="166">
        <v>8510000</v>
      </c>
      <c r="D73" s="166"/>
      <c r="E73" s="129"/>
      <c r="F73" s="164">
        <f>F75</f>
        <v>0</v>
      </c>
    </row>
    <row r="74" spans="1:6" ht="25.5">
      <c r="A74" s="98" t="s">
        <v>349</v>
      </c>
      <c r="B74" s="126" t="s">
        <v>28</v>
      </c>
      <c r="C74" s="282">
        <v>8518104</v>
      </c>
      <c r="D74" s="282">
        <v>240</v>
      </c>
      <c r="E74" s="280"/>
      <c r="F74" s="281"/>
    </row>
    <row r="75" spans="1:6" ht="25.5">
      <c r="A75" s="98" t="s">
        <v>349</v>
      </c>
      <c r="B75" s="126" t="s">
        <v>28</v>
      </c>
      <c r="C75" s="282">
        <v>8518104</v>
      </c>
      <c r="D75" s="282">
        <v>244</v>
      </c>
      <c r="E75" s="154"/>
      <c r="F75" s="197">
        <v>0</v>
      </c>
    </row>
    <row r="76" spans="1:6">
      <c r="A76" s="173"/>
      <c r="B76" s="154"/>
      <c r="C76" s="196"/>
      <c r="D76" s="154"/>
      <c r="E76" s="197"/>
      <c r="F76" s="197"/>
    </row>
    <row r="77" spans="1:6">
      <c r="A77" s="59" t="s">
        <v>142</v>
      </c>
      <c r="B77" s="72" t="s">
        <v>19</v>
      </c>
      <c r="C77" s="167"/>
      <c r="D77" s="67"/>
      <c r="E77" s="131">
        <f>E78+E100</f>
        <v>15465332</v>
      </c>
      <c r="F77" s="131">
        <f>F78+F100</f>
        <v>15465332</v>
      </c>
    </row>
    <row r="78" spans="1:6">
      <c r="A78" s="169" t="s">
        <v>231</v>
      </c>
      <c r="B78" s="129" t="s">
        <v>19</v>
      </c>
      <c r="C78" s="166"/>
      <c r="D78" s="118"/>
      <c r="E78" s="164">
        <f>E79</f>
        <v>13465332</v>
      </c>
      <c r="F78" s="164">
        <f>F79</f>
        <v>13465332</v>
      </c>
    </row>
    <row r="79" spans="1:6" ht="38.25">
      <c r="A79" s="97" t="s">
        <v>157</v>
      </c>
      <c r="B79" s="133" t="s">
        <v>19</v>
      </c>
      <c r="C79" s="154" t="s">
        <v>19</v>
      </c>
      <c r="D79" s="154"/>
      <c r="E79" s="137">
        <f>E80</f>
        <v>13465332</v>
      </c>
      <c r="F79" s="137">
        <f>F80</f>
        <v>13465332</v>
      </c>
    </row>
    <row r="80" spans="1:6" ht="25.5">
      <c r="A80" s="171" t="s">
        <v>350</v>
      </c>
      <c r="B80" s="74" t="s">
        <v>19</v>
      </c>
      <c r="C80" s="71" t="s">
        <v>19</v>
      </c>
      <c r="D80" s="71" t="s">
        <v>135</v>
      </c>
      <c r="E80" s="125">
        <f>E81+E84+E87+E90</f>
        <v>13465332</v>
      </c>
      <c r="F80" s="125">
        <f>F81+F84+F87+F90</f>
        <v>13465332</v>
      </c>
    </row>
    <row r="81" spans="1:6">
      <c r="A81" s="171" t="s">
        <v>307</v>
      </c>
      <c r="B81" s="71" t="s">
        <v>19</v>
      </c>
      <c r="C81" s="71" t="s">
        <v>278</v>
      </c>
      <c r="D81" s="71" t="s">
        <v>292</v>
      </c>
      <c r="E81" s="125">
        <f>E82</f>
        <v>6000000</v>
      </c>
      <c r="F81" s="125">
        <f>F82</f>
        <v>6000000</v>
      </c>
    </row>
    <row r="82" spans="1:6">
      <c r="A82" s="171" t="s">
        <v>307</v>
      </c>
      <c r="B82" s="145" t="s">
        <v>19</v>
      </c>
      <c r="C82" s="71" t="s">
        <v>278</v>
      </c>
      <c r="D82" s="71" t="s">
        <v>292</v>
      </c>
      <c r="E82" s="150">
        <f>E83</f>
        <v>6000000</v>
      </c>
      <c r="F82" s="150">
        <f>F83</f>
        <v>6000000</v>
      </c>
    </row>
    <row r="83" spans="1:6">
      <c r="A83" s="171" t="s">
        <v>307</v>
      </c>
      <c r="B83" s="74" t="s">
        <v>19</v>
      </c>
      <c r="C83" s="71" t="s">
        <v>278</v>
      </c>
      <c r="D83" s="71" t="s">
        <v>292</v>
      </c>
      <c r="E83" s="125">
        <v>6000000</v>
      </c>
      <c r="F83" s="125">
        <v>6000000</v>
      </c>
    </row>
    <row r="84" spans="1:6">
      <c r="A84" s="287" t="s">
        <v>351</v>
      </c>
      <c r="B84" s="145" t="s">
        <v>19</v>
      </c>
      <c r="C84" s="145" t="s">
        <v>279</v>
      </c>
      <c r="D84" s="145" t="s">
        <v>135</v>
      </c>
      <c r="E84" s="150">
        <f>E85</f>
        <v>700000</v>
      </c>
      <c r="F84" s="150">
        <f>F85</f>
        <v>700000</v>
      </c>
    </row>
    <row r="85" spans="1:6">
      <c r="A85" s="288" t="s">
        <v>309</v>
      </c>
      <c r="B85" s="141" t="s">
        <v>19</v>
      </c>
      <c r="C85" s="141" t="s">
        <v>279</v>
      </c>
      <c r="D85" s="141" t="s">
        <v>292</v>
      </c>
      <c r="E85" s="130">
        <f>E86</f>
        <v>700000</v>
      </c>
      <c r="F85" s="130">
        <f>F86</f>
        <v>700000</v>
      </c>
    </row>
    <row r="86" spans="1:6">
      <c r="A86" s="288" t="s">
        <v>309</v>
      </c>
      <c r="B86" s="74" t="s">
        <v>19</v>
      </c>
      <c r="C86" s="74" t="s">
        <v>279</v>
      </c>
      <c r="D86" s="74" t="s">
        <v>292</v>
      </c>
      <c r="E86" s="125">
        <v>700000</v>
      </c>
      <c r="F86" s="125">
        <v>700000</v>
      </c>
    </row>
    <row r="87" spans="1:6">
      <c r="A87" s="283" t="s">
        <v>352</v>
      </c>
      <c r="B87" s="284" t="s">
        <v>19</v>
      </c>
      <c r="C87" s="284" t="s">
        <v>280</v>
      </c>
      <c r="D87" s="284" t="s">
        <v>135</v>
      </c>
      <c r="E87" s="286">
        <f>E88</f>
        <v>600000</v>
      </c>
      <c r="F87" s="286">
        <f>F88</f>
        <v>600000</v>
      </c>
    </row>
    <row r="88" spans="1:6">
      <c r="A88" s="288" t="s">
        <v>310</v>
      </c>
      <c r="B88" s="141" t="s">
        <v>19</v>
      </c>
      <c r="C88" s="141" t="s">
        <v>280</v>
      </c>
      <c r="D88" s="141" t="s">
        <v>292</v>
      </c>
      <c r="E88" s="130">
        <f>E89</f>
        <v>600000</v>
      </c>
      <c r="F88" s="130">
        <f>F89</f>
        <v>600000</v>
      </c>
    </row>
    <row r="89" spans="1:6">
      <c r="A89" s="288" t="s">
        <v>310</v>
      </c>
      <c r="B89" s="74" t="s">
        <v>19</v>
      </c>
      <c r="C89" s="74" t="s">
        <v>280</v>
      </c>
      <c r="D89" s="74" t="s">
        <v>292</v>
      </c>
      <c r="E89" s="125">
        <v>600000</v>
      </c>
      <c r="F89" s="125">
        <v>600000</v>
      </c>
    </row>
    <row r="90" spans="1:6">
      <c r="A90" s="283" t="s">
        <v>353</v>
      </c>
      <c r="B90" s="284" t="s">
        <v>19</v>
      </c>
      <c r="C90" s="284" t="s">
        <v>281</v>
      </c>
      <c r="D90" s="284" t="s">
        <v>135</v>
      </c>
      <c r="E90" s="286">
        <f>E91</f>
        <v>6165332</v>
      </c>
      <c r="F90" s="286">
        <f>F91</f>
        <v>6165332</v>
      </c>
    </row>
    <row r="91" spans="1:6">
      <c r="A91" s="288" t="s">
        <v>353</v>
      </c>
      <c r="B91" s="141" t="s">
        <v>19</v>
      </c>
      <c r="C91" s="141" t="s">
        <v>281</v>
      </c>
      <c r="D91" s="141" t="s">
        <v>292</v>
      </c>
      <c r="E91" s="130">
        <f>E92</f>
        <v>6165332</v>
      </c>
      <c r="F91" s="130">
        <f>F92</f>
        <v>6165332</v>
      </c>
    </row>
    <row r="92" spans="1:6">
      <c r="A92" s="63" t="s">
        <v>353</v>
      </c>
      <c r="B92" s="74" t="s">
        <v>19</v>
      </c>
      <c r="C92" s="74" t="s">
        <v>222</v>
      </c>
      <c r="D92" s="74" t="s">
        <v>292</v>
      </c>
      <c r="E92" s="125">
        <v>6165332</v>
      </c>
      <c r="F92" s="125">
        <v>6165332</v>
      </c>
    </row>
    <row r="93" spans="1:6">
      <c r="A93" s="292" t="s">
        <v>354</v>
      </c>
      <c r="B93" s="297" t="s">
        <v>216</v>
      </c>
      <c r="C93" s="298" t="s">
        <v>284</v>
      </c>
      <c r="D93" s="298"/>
      <c r="E93" s="177">
        <f>E94+E97+E100</f>
        <v>2000000</v>
      </c>
      <c r="F93" s="177">
        <f>F94+F97+F100</f>
        <v>2000000</v>
      </c>
    </row>
    <row r="94" spans="1:6">
      <c r="A94" s="171" t="s">
        <v>256</v>
      </c>
      <c r="B94" s="133" t="s">
        <v>216</v>
      </c>
      <c r="C94" s="134" t="s">
        <v>282</v>
      </c>
      <c r="D94" s="134"/>
      <c r="E94" s="138">
        <f>E95</f>
        <v>0</v>
      </c>
      <c r="F94" s="138">
        <f>F95</f>
        <v>0</v>
      </c>
    </row>
    <row r="95" spans="1:6">
      <c r="A95" s="171" t="s">
        <v>256</v>
      </c>
      <c r="B95" s="141" t="s">
        <v>216</v>
      </c>
      <c r="C95" s="170" t="s">
        <v>282</v>
      </c>
      <c r="D95" s="170"/>
      <c r="E95" s="142">
        <f>E96</f>
        <v>0</v>
      </c>
      <c r="F95" s="142">
        <f>F96</f>
        <v>0</v>
      </c>
    </row>
    <row r="96" spans="1:6">
      <c r="A96" s="63" t="s">
        <v>257</v>
      </c>
      <c r="B96" s="74" t="s">
        <v>216</v>
      </c>
      <c r="C96" s="74" t="s">
        <v>355</v>
      </c>
      <c r="D96" s="74"/>
      <c r="E96" s="132">
        <v>0</v>
      </c>
      <c r="F96" s="132">
        <v>0</v>
      </c>
    </row>
    <row r="97" spans="1:6">
      <c r="A97" s="63" t="s">
        <v>257</v>
      </c>
      <c r="B97" s="74" t="s">
        <v>216</v>
      </c>
      <c r="C97" s="74" t="s">
        <v>355</v>
      </c>
      <c r="D97" s="74"/>
      <c r="E97" s="132">
        <f>E98</f>
        <v>0</v>
      </c>
      <c r="F97" s="132">
        <f>F98</f>
        <v>0</v>
      </c>
    </row>
    <row r="98" spans="1:6">
      <c r="A98" s="63" t="s">
        <v>257</v>
      </c>
      <c r="B98" s="145" t="s">
        <v>216</v>
      </c>
      <c r="C98" s="145" t="s">
        <v>355</v>
      </c>
      <c r="D98" s="145"/>
      <c r="E98" s="148">
        <f>E99</f>
        <v>0</v>
      </c>
      <c r="F98" s="148">
        <f>F99</f>
        <v>0</v>
      </c>
    </row>
    <row r="99" spans="1:6">
      <c r="A99" s="63" t="s">
        <v>258</v>
      </c>
      <c r="B99" s="74" t="s">
        <v>216</v>
      </c>
      <c r="C99" s="74" t="s">
        <v>287</v>
      </c>
      <c r="D99" s="74"/>
      <c r="E99" s="132">
        <v>0</v>
      </c>
      <c r="F99" s="132">
        <v>0</v>
      </c>
    </row>
    <row r="100" spans="1:6">
      <c r="A100" s="63" t="s">
        <v>258</v>
      </c>
      <c r="B100" s="74" t="s">
        <v>216</v>
      </c>
      <c r="C100" s="74" t="s">
        <v>287</v>
      </c>
      <c r="D100" s="74" t="s">
        <v>135</v>
      </c>
      <c r="E100" s="132">
        <f>E101</f>
        <v>2000000</v>
      </c>
      <c r="F100" s="132">
        <f>F101</f>
        <v>2000000</v>
      </c>
    </row>
    <row r="101" spans="1:6">
      <c r="A101" s="63" t="s">
        <v>258</v>
      </c>
      <c r="B101" s="145" t="s">
        <v>216</v>
      </c>
      <c r="C101" s="145" t="s">
        <v>287</v>
      </c>
      <c r="D101" s="145" t="s">
        <v>292</v>
      </c>
      <c r="E101" s="148">
        <f>E102</f>
        <v>2000000</v>
      </c>
      <c r="F101" s="148">
        <f>F102</f>
        <v>2000000</v>
      </c>
    </row>
    <row r="102" spans="1:6">
      <c r="A102" s="63" t="s">
        <v>258</v>
      </c>
      <c r="B102" s="74" t="s">
        <v>216</v>
      </c>
      <c r="C102" s="74" t="s">
        <v>287</v>
      </c>
      <c r="D102" s="74" t="s">
        <v>292</v>
      </c>
      <c r="E102" s="132">
        <v>2000000</v>
      </c>
      <c r="F102" s="132">
        <v>2000000</v>
      </c>
    </row>
    <row r="103" spans="1:6">
      <c r="A103" s="63"/>
      <c r="B103" s="74"/>
      <c r="C103" s="74"/>
      <c r="D103" s="66"/>
      <c r="E103" s="132"/>
      <c r="F103" s="132"/>
    </row>
    <row r="104" spans="1:6">
      <c r="A104" s="91" t="s">
        <v>239</v>
      </c>
      <c r="B104" s="73" t="s">
        <v>12</v>
      </c>
      <c r="C104" s="73"/>
      <c r="D104" s="174"/>
      <c r="E104" s="128">
        <v>13229995</v>
      </c>
      <c r="F104" s="128">
        <f>F105</f>
        <v>13229995</v>
      </c>
    </row>
    <row r="105" spans="1:6">
      <c r="A105" s="169" t="s">
        <v>242</v>
      </c>
      <c r="B105" s="117" t="s">
        <v>12</v>
      </c>
      <c r="C105" s="117"/>
      <c r="D105" s="117"/>
      <c r="E105" s="175" t="s">
        <v>402</v>
      </c>
      <c r="F105" s="176">
        <f>F106</f>
        <v>13229995</v>
      </c>
    </row>
    <row r="106" spans="1:6" ht="25.5">
      <c r="A106" s="89" t="s">
        <v>143</v>
      </c>
      <c r="B106" s="74" t="s">
        <v>12</v>
      </c>
      <c r="C106" s="74" t="s">
        <v>144</v>
      </c>
      <c r="D106" s="74"/>
      <c r="E106" s="138">
        <f>E107+E112+E115</f>
        <v>13229995</v>
      </c>
      <c r="F106" s="138">
        <f>F107+F112+F115</f>
        <v>13229995</v>
      </c>
    </row>
    <row r="107" spans="1:6">
      <c r="A107" s="181" t="s">
        <v>356</v>
      </c>
      <c r="B107" s="74" t="s">
        <v>12</v>
      </c>
      <c r="C107" s="74" t="s">
        <v>213</v>
      </c>
      <c r="D107" s="74"/>
      <c r="E107" s="138">
        <v>4474995</v>
      </c>
      <c r="F107" s="138">
        <v>4474995</v>
      </c>
    </row>
    <row r="108" spans="1:6" ht="25.5">
      <c r="A108" s="181" t="s">
        <v>357</v>
      </c>
      <c r="B108" s="74" t="s">
        <v>12</v>
      </c>
      <c r="C108" s="74" t="s">
        <v>145</v>
      </c>
      <c r="D108" s="74" t="s">
        <v>209</v>
      </c>
      <c r="E108" s="138">
        <f>E109</f>
        <v>4474995</v>
      </c>
      <c r="F108" s="138">
        <f>F109</f>
        <v>4474995</v>
      </c>
    </row>
    <row r="109" spans="1:6" ht="25.5">
      <c r="A109" s="181" t="s">
        <v>357</v>
      </c>
      <c r="B109" s="145" t="s">
        <v>12</v>
      </c>
      <c r="C109" s="145" t="s">
        <v>145</v>
      </c>
      <c r="D109" s="145" t="s">
        <v>146</v>
      </c>
      <c r="E109" s="148">
        <f>E110</f>
        <v>4474995</v>
      </c>
      <c r="F109" s="148">
        <f>F110</f>
        <v>4474995</v>
      </c>
    </row>
    <row r="110" spans="1:6" ht="25.5">
      <c r="A110" s="181" t="s">
        <v>357</v>
      </c>
      <c r="B110" s="74" t="s">
        <v>12</v>
      </c>
      <c r="C110" s="74" t="s">
        <v>145</v>
      </c>
      <c r="D110" s="74" t="s">
        <v>146</v>
      </c>
      <c r="E110" s="138">
        <v>4474995</v>
      </c>
      <c r="F110" s="138">
        <v>4474995</v>
      </c>
    </row>
    <row r="111" spans="1:6" ht="25.5">
      <c r="A111" s="181" t="s">
        <v>358</v>
      </c>
      <c r="B111" s="74" t="s">
        <v>12</v>
      </c>
      <c r="C111" s="74" t="s">
        <v>147</v>
      </c>
      <c r="D111" s="74"/>
      <c r="E111" s="138">
        <v>7455000</v>
      </c>
      <c r="F111" s="138">
        <v>7455000</v>
      </c>
    </row>
    <row r="112" spans="1:6" ht="25.5">
      <c r="A112" s="181" t="s">
        <v>359</v>
      </c>
      <c r="B112" s="74" t="s">
        <v>12</v>
      </c>
      <c r="C112" s="74" t="s">
        <v>148</v>
      </c>
      <c r="D112" s="74" t="s">
        <v>209</v>
      </c>
      <c r="E112" s="138">
        <f>E113</f>
        <v>7455000</v>
      </c>
      <c r="F112" s="138">
        <f>F113</f>
        <v>7455000</v>
      </c>
    </row>
    <row r="113" spans="1:6" ht="25.5">
      <c r="A113" s="181" t="s">
        <v>359</v>
      </c>
      <c r="B113" s="74" t="s">
        <v>12</v>
      </c>
      <c r="C113" s="145" t="s">
        <v>148</v>
      </c>
      <c r="D113" s="145" t="s">
        <v>146</v>
      </c>
      <c r="E113" s="148">
        <f>E114</f>
        <v>7455000</v>
      </c>
      <c r="F113" s="148">
        <f>F114</f>
        <v>7455000</v>
      </c>
    </row>
    <row r="114" spans="1:6" ht="25.5">
      <c r="A114" s="181" t="s">
        <v>359</v>
      </c>
      <c r="B114" s="74" t="s">
        <v>12</v>
      </c>
      <c r="C114" s="74" t="s">
        <v>148</v>
      </c>
      <c r="D114" s="74" t="s">
        <v>146</v>
      </c>
      <c r="E114" s="138">
        <v>7455000</v>
      </c>
      <c r="F114" s="138">
        <v>7455000</v>
      </c>
    </row>
    <row r="115" spans="1:6" ht="21.75">
      <c r="A115" s="289" t="s">
        <v>225</v>
      </c>
      <c r="B115" s="74" t="s">
        <v>12</v>
      </c>
      <c r="C115" s="133" t="s">
        <v>289</v>
      </c>
      <c r="D115" s="133" t="s">
        <v>135</v>
      </c>
      <c r="E115" s="138" t="str">
        <f t="shared" ref="E115:F117" si="4">E116</f>
        <v>1300000,0</v>
      </c>
      <c r="F115" s="138" t="str">
        <f t="shared" si="4"/>
        <v>1300000,0</v>
      </c>
    </row>
    <row r="116" spans="1:6">
      <c r="A116" s="63" t="s">
        <v>360</v>
      </c>
      <c r="B116" s="74" t="s">
        <v>12</v>
      </c>
      <c r="C116" s="133" t="s">
        <v>289</v>
      </c>
      <c r="D116" s="133" t="s">
        <v>292</v>
      </c>
      <c r="E116" s="138" t="str">
        <f t="shared" si="4"/>
        <v>1300000,0</v>
      </c>
      <c r="F116" s="138" t="str">
        <f t="shared" si="4"/>
        <v>1300000,0</v>
      </c>
    </row>
    <row r="117" spans="1:6">
      <c r="A117" s="63" t="s">
        <v>360</v>
      </c>
      <c r="B117" s="74" t="s">
        <v>12</v>
      </c>
      <c r="C117" s="133" t="s">
        <v>289</v>
      </c>
      <c r="D117" s="133" t="s">
        <v>292</v>
      </c>
      <c r="E117" s="148" t="str">
        <f t="shared" si="4"/>
        <v>1300000,0</v>
      </c>
      <c r="F117" s="148" t="str">
        <f t="shared" si="4"/>
        <v>1300000,0</v>
      </c>
    </row>
    <row r="118" spans="1:6">
      <c r="A118" s="63" t="s">
        <v>360</v>
      </c>
      <c r="B118" s="74" t="s">
        <v>12</v>
      </c>
      <c r="C118" s="74" t="s">
        <v>289</v>
      </c>
      <c r="D118" s="74" t="s">
        <v>292</v>
      </c>
      <c r="E118" s="138" t="s">
        <v>171</v>
      </c>
      <c r="F118" s="138" t="s">
        <v>171</v>
      </c>
    </row>
    <row r="119" spans="1:6">
      <c r="A119" s="194" t="s">
        <v>240</v>
      </c>
      <c r="B119" s="74"/>
      <c r="C119" s="74"/>
      <c r="D119" s="66"/>
      <c r="E119" s="138"/>
      <c r="F119" s="138"/>
    </row>
    <row r="120" spans="1:6">
      <c r="A120" s="193" t="s">
        <v>243</v>
      </c>
      <c r="B120" s="129" t="s">
        <v>227</v>
      </c>
      <c r="C120" s="126" t="s">
        <v>139</v>
      </c>
      <c r="D120" s="126"/>
      <c r="E120" s="129"/>
      <c r="F120" s="176"/>
    </row>
    <row r="121" spans="1:6">
      <c r="A121" s="143"/>
      <c r="B121" s="126" t="s">
        <v>227</v>
      </c>
      <c r="C121" s="126" t="s">
        <v>139</v>
      </c>
      <c r="D121" s="126"/>
      <c r="E121" s="68"/>
      <c r="F121" s="138"/>
    </row>
    <row r="122" spans="1:6" ht="38.25">
      <c r="A122" s="97" t="s">
        <v>265</v>
      </c>
      <c r="B122" s="154" t="s">
        <v>227</v>
      </c>
      <c r="C122" s="154" t="s">
        <v>228</v>
      </c>
      <c r="D122" s="154"/>
      <c r="E122" s="154"/>
      <c r="F122" s="138"/>
    </row>
    <row r="123" spans="1:6">
      <c r="A123" s="89"/>
      <c r="B123" s="74"/>
      <c r="C123" s="74"/>
      <c r="D123" s="74"/>
      <c r="E123" s="186"/>
      <c r="F123" s="186"/>
    </row>
    <row r="124" spans="1:6" ht="15.75">
      <c r="A124" s="195" t="s">
        <v>241</v>
      </c>
      <c r="B124" s="183"/>
      <c r="C124" s="174"/>
      <c r="D124" s="174"/>
      <c r="E124" s="177" t="str">
        <f>E125</f>
        <v>10270000,0</v>
      </c>
      <c r="F124" s="177">
        <f>F125</f>
        <v>10270000</v>
      </c>
    </row>
    <row r="125" spans="1:6">
      <c r="A125" s="169" t="s">
        <v>150</v>
      </c>
      <c r="B125" s="129" t="s">
        <v>73</v>
      </c>
      <c r="C125" s="129"/>
      <c r="D125" s="129"/>
      <c r="E125" s="129" t="s">
        <v>401</v>
      </c>
      <c r="F125" s="164">
        <f>F127+F131+F133</f>
        <v>10270000</v>
      </c>
    </row>
    <row r="126" spans="1:6" ht="38.25">
      <c r="A126" s="162" t="s">
        <v>151</v>
      </c>
      <c r="B126" s="71" t="s">
        <v>73</v>
      </c>
      <c r="C126" s="71" t="s">
        <v>152</v>
      </c>
      <c r="D126" s="71"/>
      <c r="E126" s="125">
        <f>E128+E133</f>
        <v>9470000</v>
      </c>
      <c r="F126" s="125">
        <f>F128+F133</f>
        <v>9470000</v>
      </c>
    </row>
    <row r="127" spans="1:6">
      <c r="A127" s="162" t="s">
        <v>361</v>
      </c>
      <c r="B127" s="71" t="s">
        <v>73</v>
      </c>
      <c r="C127" s="71" t="s">
        <v>214</v>
      </c>
      <c r="D127" s="71"/>
      <c r="E127" s="125">
        <f t="shared" ref="E127:F129" si="5">E128</f>
        <v>8970000</v>
      </c>
      <c r="F127" s="125">
        <f t="shared" si="5"/>
        <v>8970000</v>
      </c>
    </row>
    <row r="128" spans="1:6" ht="25.5">
      <c r="A128" s="162" t="s">
        <v>362</v>
      </c>
      <c r="B128" s="71" t="s">
        <v>73</v>
      </c>
      <c r="C128" s="71" t="s">
        <v>215</v>
      </c>
      <c r="D128" s="71" t="s">
        <v>209</v>
      </c>
      <c r="E128" s="125">
        <f t="shared" si="5"/>
        <v>8970000</v>
      </c>
      <c r="F128" s="125">
        <f t="shared" si="5"/>
        <v>8970000</v>
      </c>
    </row>
    <row r="129" spans="1:6" ht="25.5">
      <c r="A129" s="162" t="s">
        <v>362</v>
      </c>
      <c r="B129" s="146" t="s">
        <v>73</v>
      </c>
      <c r="C129" s="146" t="s">
        <v>215</v>
      </c>
      <c r="D129" s="146" t="s">
        <v>397</v>
      </c>
      <c r="E129" s="150">
        <f t="shared" si="5"/>
        <v>8970000</v>
      </c>
      <c r="F129" s="150">
        <f t="shared" si="5"/>
        <v>8970000</v>
      </c>
    </row>
    <row r="130" spans="1:6" ht="25.5">
      <c r="A130" s="162" t="s">
        <v>362</v>
      </c>
      <c r="B130" s="71" t="s">
        <v>73</v>
      </c>
      <c r="C130" s="71" t="s">
        <v>215</v>
      </c>
      <c r="D130" s="71" t="s">
        <v>397</v>
      </c>
      <c r="E130" s="125">
        <v>8970000</v>
      </c>
      <c r="F130" s="125">
        <v>8970000</v>
      </c>
    </row>
    <row r="131" spans="1:6">
      <c r="A131" s="162" t="s">
        <v>363</v>
      </c>
      <c r="B131" s="71" t="s">
        <v>73</v>
      </c>
      <c r="C131" s="154"/>
      <c r="D131" s="154" t="s">
        <v>153</v>
      </c>
      <c r="E131" s="125">
        <f t="shared" ref="E131:F133" si="6">E132</f>
        <v>800000</v>
      </c>
      <c r="F131" s="125">
        <f t="shared" si="6"/>
        <v>800000</v>
      </c>
    </row>
    <row r="132" spans="1:6" ht="25.5">
      <c r="A132" s="162" t="s">
        <v>364</v>
      </c>
      <c r="B132" s="71" t="s">
        <v>73</v>
      </c>
      <c r="C132" s="154" t="s">
        <v>329</v>
      </c>
      <c r="D132" s="154" t="s">
        <v>397</v>
      </c>
      <c r="E132" s="125">
        <v>800000</v>
      </c>
      <c r="F132" s="125">
        <v>800000</v>
      </c>
    </row>
    <row r="133" spans="1:6">
      <c r="A133" s="189" t="s">
        <v>365</v>
      </c>
      <c r="B133" s="146" t="s">
        <v>73</v>
      </c>
      <c r="C133" s="146" t="s">
        <v>290</v>
      </c>
      <c r="D133" s="146" t="s">
        <v>135</v>
      </c>
      <c r="E133" s="150">
        <f t="shared" si="6"/>
        <v>500000</v>
      </c>
      <c r="F133" s="150">
        <f t="shared" si="6"/>
        <v>500000</v>
      </c>
    </row>
    <row r="134" spans="1:6">
      <c r="A134" s="63" t="s">
        <v>365</v>
      </c>
      <c r="B134" s="71" t="s">
        <v>73</v>
      </c>
      <c r="C134" s="71" t="s">
        <v>290</v>
      </c>
      <c r="D134" s="71" t="s">
        <v>292</v>
      </c>
      <c r="E134" s="125">
        <v>500000</v>
      </c>
      <c r="F134" s="125">
        <v>500000</v>
      </c>
    </row>
    <row r="135" spans="1:6">
      <c r="A135" s="34" t="s">
        <v>51</v>
      </c>
      <c r="B135" s="71"/>
      <c r="C135" s="70"/>
      <c r="D135" s="72"/>
      <c r="E135" s="131">
        <f>E11+E17+E23+E31+E36+E58+E77+E104+E125</f>
        <v>58042935.640000001</v>
      </c>
      <c r="F135" s="131">
        <f>F11+F17+F23+F31+F36+F58+F77+F104+F124</f>
        <v>58037335.640000001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T143"/>
  <sheetViews>
    <sheetView topLeftCell="A127" workbookViewId="0">
      <selection activeCell="D148" sqref="D148"/>
    </sheetView>
  </sheetViews>
  <sheetFormatPr defaultRowHeight="12.75"/>
  <cols>
    <col min="1" max="1" width="0.85546875" customWidth="1"/>
    <col min="2" max="2" width="72.85546875" customWidth="1"/>
    <col min="3" max="3" width="10.42578125" customWidth="1"/>
    <col min="4" max="4" width="10.5703125" customWidth="1"/>
    <col min="5" max="5" width="11.7109375" customWidth="1"/>
    <col min="6" max="6" width="17.42578125" customWidth="1"/>
  </cols>
  <sheetData>
    <row r="1" spans="1:20" ht="22.5" customHeight="1">
      <c r="A1" s="64"/>
      <c r="B1" s="308" t="s">
        <v>533</v>
      </c>
      <c r="C1" s="233"/>
      <c r="D1" s="234"/>
      <c r="E1" s="232"/>
      <c r="F1" s="234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235"/>
      <c r="T1" s="235"/>
    </row>
    <row r="2" spans="1:20">
      <c r="B2" s="232" t="s">
        <v>202</v>
      </c>
      <c r="C2" s="233"/>
      <c r="D2" s="234"/>
      <c r="E2" s="232"/>
      <c r="F2" s="234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</row>
    <row r="3" spans="1:20" ht="21.75">
      <c r="B3" s="309" t="s">
        <v>261</v>
      </c>
      <c r="C3" s="233"/>
      <c r="D3" s="233"/>
      <c r="E3" s="232"/>
      <c r="F3" s="233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</row>
    <row r="4" spans="1:20">
      <c r="B4" s="232" t="s">
        <v>204</v>
      </c>
      <c r="C4" s="233"/>
      <c r="D4" s="233"/>
      <c r="E4" s="232"/>
      <c r="F4" s="233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</row>
    <row r="5" spans="1:20">
      <c r="B5" s="236" t="s">
        <v>21</v>
      </c>
      <c r="C5" s="237" t="s">
        <v>25</v>
      </c>
      <c r="D5" s="237" t="s">
        <v>14</v>
      </c>
      <c r="E5" s="237" t="s">
        <v>23</v>
      </c>
      <c r="F5" s="237" t="s">
        <v>3</v>
      </c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</row>
    <row r="6" spans="1:20">
      <c r="B6" s="236" t="s">
        <v>22</v>
      </c>
      <c r="C6" s="237" t="s">
        <v>26</v>
      </c>
      <c r="D6" s="238" t="s">
        <v>27</v>
      </c>
      <c r="E6" s="237" t="s">
        <v>24</v>
      </c>
      <c r="F6" s="239" t="s">
        <v>72</v>
      </c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</row>
    <row r="7" spans="1:20" ht="24">
      <c r="B7" s="208" t="s">
        <v>157</v>
      </c>
      <c r="C7" s="240" t="s">
        <v>166</v>
      </c>
      <c r="D7" s="241"/>
      <c r="E7" s="240"/>
      <c r="F7" s="242"/>
      <c r="G7" s="235"/>
      <c r="H7" s="235"/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</row>
    <row r="8" spans="1:20">
      <c r="B8" s="211" t="s">
        <v>403</v>
      </c>
      <c r="C8" s="243" t="s">
        <v>167</v>
      </c>
      <c r="D8" s="244"/>
      <c r="E8" s="243"/>
      <c r="F8" s="245">
        <f>F9+F13+F18+F22</f>
        <v>14115506</v>
      </c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</row>
    <row r="9" spans="1:20">
      <c r="B9" s="211" t="s">
        <v>307</v>
      </c>
      <c r="C9" s="243" t="s">
        <v>278</v>
      </c>
      <c r="D9" s="244"/>
      <c r="E9" s="243"/>
      <c r="F9" s="245">
        <f>F10</f>
        <v>4953635</v>
      </c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</row>
    <row r="10" spans="1:20">
      <c r="B10" s="211" t="s">
        <v>307</v>
      </c>
      <c r="C10" s="246" t="s">
        <v>278</v>
      </c>
      <c r="D10" s="247" t="s">
        <v>135</v>
      </c>
      <c r="E10" s="246" t="s">
        <v>36</v>
      </c>
      <c r="F10" s="248">
        <f>F11</f>
        <v>4953635</v>
      </c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</row>
    <row r="11" spans="1:20">
      <c r="B11" s="211" t="s">
        <v>307</v>
      </c>
      <c r="C11" s="243" t="s">
        <v>278</v>
      </c>
      <c r="D11" s="244" t="s">
        <v>292</v>
      </c>
      <c r="E11" s="243" t="s">
        <v>19</v>
      </c>
      <c r="F11" s="245">
        <v>4953635</v>
      </c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</row>
    <row r="12" spans="1:20">
      <c r="B12" s="300" t="s">
        <v>142</v>
      </c>
      <c r="C12" s="243"/>
      <c r="D12" s="244"/>
      <c r="E12" s="243"/>
      <c r="F12" s="24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</row>
    <row r="13" spans="1:20">
      <c r="B13" s="211" t="s">
        <v>351</v>
      </c>
      <c r="C13" s="243" t="s">
        <v>279</v>
      </c>
      <c r="D13" s="244"/>
      <c r="E13" s="243"/>
      <c r="F13" s="245">
        <f>F14</f>
        <v>700000</v>
      </c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</row>
    <row r="14" spans="1:20">
      <c r="B14" s="226" t="s">
        <v>351</v>
      </c>
      <c r="C14" s="243" t="s">
        <v>279</v>
      </c>
      <c r="D14" s="247" t="s">
        <v>135</v>
      </c>
      <c r="E14" s="243" t="s">
        <v>36</v>
      </c>
      <c r="F14" s="248">
        <f>F15</f>
        <v>700000</v>
      </c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</row>
    <row r="15" spans="1:20">
      <c r="B15" s="211" t="s">
        <v>351</v>
      </c>
      <c r="C15" s="243" t="s">
        <v>279</v>
      </c>
      <c r="D15" s="244" t="s">
        <v>292</v>
      </c>
      <c r="E15" s="243" t="s">
        <v>19</v>
      </c>
      <c r="F15" s="245">
        <v>700000</v>
      </c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</row>
    <row r="16" spans="1:20">
      <c r="B16" s="300" t="s">
        <v>142</v>
      </c>
      <c r="C16" s="243"/>
      <c r="D16" s="244"/>
      <c r="E16" s="243"/>
      <c r="F16" s="24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</row>
    <row r="17" spans="2:20">
      <c r="B17" s="217" t="s">
        <v>404</v>
      </c>
      <c r="C17" s="243" t="s">
        <v>280</v>
      </c>
      <c r="D17" s="244"/>
      <c r="E17" s="243"/>
      <c r="F17" s="245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</row>
    <row r="18" spans="2:20">
      <c r="B18" s="217" t="s">
        <v>404</v>
      </c>
      <c r="C18" s="243" t="s">
        <v>280</v>
      </c>
      <c r="D18" s="244" t="s">
        <v>135</v>
      </c>
      <c r="E18" s="243" t="s">
        <v>36</v>
      </c>
      <c r="F18" s="245">
        <f>F19</f>
        <v>600000</v>
      </c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</row>
    <row r="19" spans="2:20">
      <c r="B19" s="217" t="s">
        <v>404</v>
      </c>
      <c r="C19" s="243" t="s">
        <v>280</v>
      </c>
      <c r="D19" s="247" t="s">
        <v>292</v>
      </c>
      <c r="E19" s="243" t="s">
        <v>19</v>
      </c>
      <c r="F19" s="248">
        <v>600000</v>
      </c>
      <c r="G19" s="235"/>
      <c r="H19" s="235"/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</row>
    <row r="20" spans="2:20">
      <c r="B20" s="300" t="s">
        <v>142</v>
      </c>
      <c r="C20" s="243"/>
      <c r="D20" s="244"/>
      <c r="E20" s="243"/>
      <c r="F20" s="24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</row>
    <row r="21" spans="2:20">
      <c r="B21" s="217" t="s">
        <v>231</v>
      </c>
      <c r="C21" s="243"/>
      <c r="D21" s="244"/>
      <c r="E21" s="243"/>
      <c r="F21" s="24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</row>
    <row r="22" spans="2:20">
      <c r="B22" s="211" t="s">
        <v>319</v>
      </c>
      <c r="C22" s="243" t="s">
        <v>281</v>
      </c>
      <c r="D22" s="244"/>
      <c r="E22" s="243"/>
      <c r="F22" s="245">
        <f>F23</f>
        <v>7861871</v>
      </c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</row>
    <row r="23" spans="2:20">
      <c r="B23" s="211" t="s">
        <v>319</v>
      </c>
      <c r="C23" s="243" t="s">
        <v>281</v>
      </c>
      <c r="D23" s="247" t="s">
        <v>135</v>
      </c>
      <c r="E23" s="243" t="s">
        <v>36</v>
      </c>
      <c r="F23" s="248">
        <f>F24</f>
        <v>7861871</v>
      </c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</row>
    <row r="24" spans="2:20">
      <c r="B24" s="211" t="s">
        <v>319</v>
      </c>
      <c r="C24" s="243" t="s">
        <v>281</v>
      </c>
      <c r="D24" s="244" t="s">
        <v>292</v>
      </c>
      <c r="E24" s="243" t="s">
        <v>19</v>
      </c>
      <c r="F24" s="245">
        <v>7861871</v>
      </c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Q24" s="235"/>
      <c r="R24" s="235"/>
      <c r="S24" s="235"/>
      <c r="T24" s="235"/>
    </row>
    <row r="25" spans="2:20">
      <c r="B25" s="252" t="s">
        <v>238</v>
      </c>
      <c r="C25" s="243"/>
      <c r="D25" s="244"/>
      <c r="E25" s="243"/>
      <c r="F25" s="245"/>
      <c r="G25" s="235"/>
      <c r="H25" s="235"/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</row>
    <row r="26" spans="2:20" ht="24">
      <c r="B26" s="208" t="s">
        <v>157</v>
      </c>
      <c r="C26" s="243"/>
      <c r="D26" s="244"/>
      <c r="E26" s="243"/>
      <c r="F26" s="245"/>
      <c r="G26" s="235"/>
      <c r="H26" s="235"/>
      <c r="I26" s="235"/>
      <c r="J26" s="235"/>
      <c r="K26" s="235"/>
      <c r="L26" s="235"/>
      <c r="M26" s="235"/>
      <c r="N26" s="235"/>
      <c r="O26" s="235"/>
      <c r="P26" s="235"/>
      <c r="Q26" s="235"/>
      <c r="R26" s="235"/>
      <c r="S26" s="235"/>
      <c r="T26" s="235"/>
    </row>
    <row r="27" spans="2:20">
      <c r="B27" s="218" t="s">
        <v>346</v>
      </c>
      <c r="C27" s="243" t="s">
        <v>168</v>
      </c>
      <c r="D27" s="244"/>
      <c r="E27" s="243"/>
      <c r="F27" s="245">
        <v>7716500</v>
      </c>
      <c r="G27" s="235"/>
      <c r="H27" s="235"/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</row>
    <row r="28" spans="2:20">
      <c r="B28" s="218" t="s">
        <v>303</v>
      </c>
      <c r="C28" s="249" t="s">
        <v>300</v>
      </c>
      <c r="D28" s="250"/>
      <c r="E28" s="249"/>
      <c r="F28" s="314">
        <f>F29+F34+F31+F37</f>
        <v>7716500</v>
      </c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Q28" s="235"/>
      <c r="R28" s="235"/>
      <c r="S28" s="235"/>
      <c r="T28" s="235"/>
    </row>
    <row r="29" spans="2:20">
      <c r="B29" s="221" t="s">
        <v>405</v>
      </c>
      <c r="C29" s="249" t="s">
        <v>300</v>
      </c>
      <c r="D29" s="250" t="s">
        <v>135</v>
      </c>
      <c r="E29" s="249" t="s">
        <v>233</v>
      </c>
      <c r="F29" s="251">
        <f>F30</f>
        <v>6551900</v>
      </c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</row>
    <row r="30" spans="2:20">
      <c r="B30" s="218" t="s">
        <v>303</v>
      </c>
      <c r="C30" s="246" t="s">
        <v>300</v>
      </c>
      <c r="D30" s="247" t="s">
        <v>292</v>
      </c>
      <c r="E30" s="246" t="s">
        <v>125</v>
      </c>
      <c r="F30" s="248">
        <v>6551900</v>
      </c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</row>
    <row r="31" spans="2:20">
      <c r="B31" s="218" t="s">
        <v>201</v>
      </c>
      <c r="C31" s="246" t="s">
        <v>479</v>
      </c>
      <c r="D31" s="247" t="s">
        <v>135</v>
      </c>
      <c r="E31" s="246" t="s">
        <v>125</v>
      </c>
      <c r="F31" s="248">
        <v>507651.7</v>
      </c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</row>
    <row r="32" spans="2:20">
      <c r="B32" s="218" t="s">
        <v>467</v>
      </c>
      <c r="C32" s="246" t="s">
        <v>479</v>
      </c>
      <c r="D32" s="247" t="s">
        <v>292</v>
      </c>
      <c r="E32" s="246" t="s">
        <v>125</v>
      </c>
      <c r="F32" s="248">
        <v>507651.7</v>
      </c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</row>
    <row r="33" spans="2:20">
      <c r="B33" s="216" t="s">
        <v>406</v>
      </c>
      <c r="C33" s="249"/>
      <c r="D33" s="250"/>
      <c r="E33" s="249"/>
      <c r="F33" s="251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5"/>
      <c r="R33" s="235"/>
      <c r="S33" s="235"/>
      <c r="T33" s="235"/>
    </row>
    <row r="34" spans="2:20">
      <c r="B34" s="252" t="s">
        <v>218</v>
      </c>
      <c r="C34" s="249" t="s">
        <v>276</v>
      </c>
      <c r="D34" s="250" t="s">
        <v>135</v>
      </c>
      <c r="E34" s="249" t="s">
        <v>233</v>
      </c>
      <c r="F34" s="251">
        <f>F35</f>
        <v>600000</v>
      </c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</row>
    <row r="35" spans="2:20">
      <c r="B35" s="252" t="s">
        <v>218</v>
      </c>
      <c r="C35" s="249" t="s">
        <v>276</v>
      </c>
      <c r="D35" s="250" t="s">
        <v>292</v>
      </c>
      <c r="E35" s="249" t="s">
        <v>125</v>
      </c>
      <c r="F35" s="251">
        <v>600000</v>
      </c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</row>
    <row r="36" spans="2:20">
      <c r="B36" s="221" t="s">
        <v>201</v>
      </c>
      <c r="C36" s="249" t="s">
        <v>277</v>
      </c>
      <c r="D36" s="250"/>
      <c r="E36" s="249"/>
      <c r="F36" s="251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Q36" s="235"/>
      <c r="R36" s="235"/>
      <c r="S36" s="235"/>
      <c r="T36" s="235"/>
    </row>
    <row r="37" spans="2:20">
      <c r="B37" s="226" t="s">
        <v>219</v>
      </c>
      <c r="C37" s="249" t="s">
        <v>277</v>
      </c>
      <c r="D37" s="247" t="s">
        <v>135</v>
      </c>
      <c r="E37" s="246" t="s">
        <v>125</v>
      </c>
      <c r="F37" s="248">
        <v>56948.3</v>
      </c>
      <c r="G37" s="235"/>
      <c r="H37" s="235"/>
      <c r="I37" s="235"/>
      <c r="J37" s="235"/>
      <c r="K37" s="235"/>
      <c r="L37" s="235"/>
      <c r="M37" s="235"/>
      <c r="N37" s="235"/>
      <c r="O37" s="235"/>
      <c r="P37" s="235"/>
      <c r="Q37" s="235"/>
      <c r="R37" s="235"/>
      <c r="S37" s="235"/>
      <c r="T37" s="235"/>
    </row>
    <row r="38" spans="2:20">
      <c r="B38" s="226" t="s">
        <v>219</v>
      </c>
      <c r="C38" s="249" t="s">
        <v>277</v>
      </c>
      <c r="D38" s="250" t="s">
        <v>292</v>
      </c>
      <c r="E38" s="249" t="s">
        <v>125</v>
      </c>
      <c r="F38" s="251">
        <v>56948.3</v>
      </c>
      <c r="G38" s="235"/>
      <c r="H38" s="235"/>
      <c r="I38" s="235"/>
      <c r="J38" s="235"/>
      <c r="K38" s="235"/>
      <c r="L38" s="235"/>
      <c r="M38" s="235"/>
      <c r="N38" s="235"/>
      <c r="O38" s="235"/>
      <c r="P38" s="235"/>
      <c r="Q38" s="235"/>
      <c r="R38" s="235"/>
      <c r="S38" s="235"/>
      <c r="T38" s="235"/>
    </row>
    <row r="39" spans="2:20">
      <c r="B39" s="216" t="s">
        <v>201</v>
      </c>
      <c r="C39" s="249" t="s">
        <v>468</v>
      </c>
      <c r="D39" s="250" t="s">
        <v>135</v>
      </c>
      <c r="E39" s="249" t="s">
        <v>125</v>
      </c>
      <c r="F39" s="314">
        <v>5483110</v>
      </c>
      <c r="G39" s="235"/>
      <c r="H39" s="235"/>
      <c r="I39" s="235"/>
      <c r="J39" s="235"/>
      <c r="K39" s="235"/>
      <c r="L39" s="235"/>
      <c r="M39" s="235"/>
      <c r="N39" s="235"/>
      <c r="O39" s="235"/>
      <c r="P39" s="235"/>
      <c r="Q39" s="235"/>
      <c r="R39" s="235"/>
      <c r="S39" s="235"/>
      <c r="T39" s="235"/>
    </row>
    <row r="40" spans="2:20">
      <c r="B40" s="216" t="s">
        <v>467</v>
      </c>
      <c r="C40" s="249" t="s">
        <v>168</v>
      </c>
      <c r="D40" s="250" t="s">
        <v>292</v>
      </c>
      <c r="E40" s="249" t="s">
        <v>125</v>
      </c>
      <c r="F40" s="251">
        <v>5483110</v>
      </c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</row>
    <row r="41" spans="2:20" ht="36">
      <c r="B41" s="211" t="s">
        <v>223</v>
      </c>
      <c r="C41" s="249" t="s">
        <v>345</v>
      </c>
      <c r="D41" s="250"/>
      <c r="E41" s="249" t="s">
        <v>408</v>
      </c>
      <c r="F41" s="314">
        <v>600000</v>
      </c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  <c r="T41" s="235"/>
    </row>
    <row r="42" spans="2:20">
      <c r="B42" s="211" t="s">
        <v>409</v>
      </c>
      <c r="C42" s="249" t="s">
        <v>345</v>
      </c>
      <c r="D42" s="250"/>
      <c r="E42" s="249" t="s">
        <v>312</v>
      </c>
      <c r="F42" s="251">
        <v>500000</v>
      </c>
      <c r="G42" s="235"/>
      <c r="H42" s="235"/>
      <c r="I42" s="235"/>
      <c r="J42" s="235"/>
      <c r="K42" s="235"/>
      <c r="L42" s="235"/>
      <c r="M42" s="235"/>
      <c r="N42" s="235"/>
      <c r="O42" s="235"/>
      <c r="P42" s="235"/>
      <c r="Q42" s="235"/>
      <c r="R42" s="235"/>
      <c r="S42" s="235"/>
      <c r="T42" s="235"/>
    </row>
    <row r="43" spans="2:20">
      <c r="B43" s="211" t="s">
        <v>315</v>
      </c>
      <c r="C43" s="249" t="s">
        <v>313</v>
      </c>
      <c r="D43" s="250" t="s">
        <v>135</v>
      </c>
      <c r="E43" s="249" t="s">
        <v>312</v>
      </c>
      <c r="F43" s="251">
        <v>500000</v>
      </c>
      <c r="G43" s="235"/>
      <c r="H43" s="235"/>
      <c r="I43" s="235"/>
      <c r="J43" s="235"/>
      <c r="K43" s="235"/>
      <c r="L43" s="235"/>
      <c r="M43" s="235"/>
      <c r="N43" s="235"/>
      <c r="O43" s="235"/>
      <c r="P43" s="235"/>
      <c r="Q43" s="235"/>
      <c r="R43" s="235"/>
      <c r="S43" s="235"/>
      <c r="T43" s="235"/>
    </row>
    <row r="44" spans="2:20">
      <c r="B44" s="211" t="s">
        <v>315</v>
      </c>
      <c r="C44" s="249" t="s">
        <v>313</v>
      </c>
      <c r="D44" s="250" t="s">
        <v>292</v>
      </c>
      <c r="E44" s="249" t="s">
        <v>312</v>
      </c>
      <c r="F44" s="251">
        <v>500000</v>
      </c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Q44" s="235"/>
      <c r="R44" s="235"/>
      <c r="S44" s="235"/>
      <c r="T44" s="235"/>
    </row>
    <row r="45" spans="2:20" ht="36">
      <c r="B45" s="211" t="s">
        <v>223</v>
      </c>
      <c r="C45" s="249" t="s">
        <v>345</v>
      </c>
      <c r="D45" s="250"/>
      <c r="E45" s="249" t="s">
        <v>408</v>
      </c>
      <c r="F45" s="314">
        <v>100000</v>
      </c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</row>
    <row r="46" spans="2:20">
      <c r="B46" s="222" t="s">
        <v>407</v>
      </c>
      <c r="C46" s="249" t="s">
        <v>282</v>
      </c>
      <c r="D46" s="250" t="s">
        <v>135</v>
      </c>
      <c r="E46" s="249" t="s">
        <v>318</v>
      </c>
      <c r="F46" s="251">
        <v>100000</v>
      </c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</row>
    <row r="47" spans="2:20">
      <c r="B47" s="222" t="s">
        <v>407</v>
      </c>
      <c r="C47" s="249" t="s">
        <v>282</v>
      </c>
      <c r="D47" s="250" t="s">
        <v>292</v>
      </c>
      <c r="E47" s="249" t="s">
        <v>318</v>
      </c>
      <c r="F47" s="251">
        <v>100000</v>
      </c>
      <c r="G47" s="235"/>
      <c r="H47" s="235"/>
      <c r="I47" s="235"/>
      <c r="J47" s="235"/>
      <c r="K47" s="235"/>
      <c r="L47" s="235"/>
      <c r="M47" s="235"/>
      <c r="N47" s="235"/>
      <c r="O47" s="235"/>
      <c r="P47" s="235"/>
      <c r="Q47" s="235"/>
      <c r="R47" s="235"/>
      <c r="S47" s="235"/>
      <c r="T47" s="235"/>
    </row>
    <row r="48" spans="2:20">
      <c r="B48" s="217" t="s">
        <v>142</v>
      </c>
      <c r="C48" s="244"/>
      <c r="D48" s="253"/>
      <c r="E48" s="243"/>
      <c r="F48" s="24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</row>
    <row r="49" spans="2:20">
      <c r="B49" s="217" t="s">
        <v>231</v>
      </c>
      <c r="C49" s="244"/>
      <c r="D49" s="253"/>
      <c r="E49" s="243"/>
      <c r="F49" s="24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</row>
    <row r="50" spans="2:20" ht="36">
      <c r="B50" s="211" t="s">
        <v>255</v>
      </c>
      <c r="C50" s="250" t="s">
        <v>284</v>
      </c>
      <c r="D50" s="250"/>
      <c r="E50" s="249" t="s">
        <v>36</v>
      </c>
      <c r="F50" s="314">
        <f>F51+F56+F61+F64</f>
        <v>3161649</v>
      </c>
      <c r="G50" s="235"/>
      <c r="H50" s="235"/>
      <c r="I50" s="235"/>
      <c r="J50" s="235"/>
      <c r="K50" s="235"/>
      <c r="L50" s="235"/>
      <c r="M50" s="235"/>
      <c r="N50" s="235"/>
      <c r="O50" s="235"/>
      <c r="P50" s="235"/>
      <c r="Q50" s="235"/>
      <c r="R50" s="235"/>
      <c r="S50" s="235"/>
      <c r="T50" s="235"/>
    </row>
    <row r="51" spans="2:20">
      <c r="B51" s="211" t="s">
        <v>256</v>
      </c>
      <c r="C51" s="250" t="s">
        <v>282</v>
      </c>
      <c r="D51" s="250"/>
      <c r="E51" s="249"/>
      <c r="F51" s="251">
        <f>F52</f>
        <v>0</v>
      </c>
      <c r="G51" s="235"/>
      <c r="H51" s="235"/>
      <c r="I51" s="235"/>
      <c r="J51" s="235"/>
      <c r="K51" s="235"/>
      <c r="L51" s="235"/>
      <c r="M51" s="235"/>
      <c r="N51" s="235"/>
      <c r="O51" s="235"/>
      <c r="P51" s="235"/>
      <c r="Q51" s="235"/>
      <c r="R51" s="235"/>
      <c r="S51" s="235"/>
      <c r="T51" s="235"/>
    </row>
    <row r="52" spans="2:20">
      <c r="B52" s="226" t="s">
        <v>256</v>
      </c>
      <c r="C52" s="247" t="s">
        <v>282</v>
      </c>
      <c r="D52" s="247" t="s">
        <v>135</v>
      </c>
      <c r="E52" s="246" t="s">
        <v>216</v>
      </c>
      <c r="F52" s="248">
        <f>F53</f>
        <v>0</v>
      </c>
      <c r="G52" s="235"/>
      <c r="H52" s="235"/>
      <c r="I52" s="235"/>
      <c r="J52" s="235"/>
      <c r="K52" s="235"/>
      <c r="L52" s="235"/>
      <c r="M52" s="235"/>
      <c r="N52" s="235"/>
      <c r="O52" s="235"/>
      <c r="P52" s="235"/>
      <c r="Q52" s="235"/>
      <c r="R52" s="235"/>
      <c r="S52" s="235"/>
      <c r="T52" s="235"/>
    </row>
    <row r="53" spans="2:20">
      <c r="B53" s="226" t="s">
        <v>256</v>
      </c>
      <c r="C53" s="243" t="s">
        <v>282</v>
      </c>
      <c r="D53" s="244" t="s">
        <v>292</v>
      </c>
      <c r="E53" s="243" t="s">
        <v>216</v>
      </c>
      <c r="F53" s="245">
        <f>F54</f>
        <v>0</v>
      </c>
      <c r="G53" s="235"/>
      <c r="H53" s="235"/>
      <c r="I53" s="235"/>
      <c r="J53" s="235"/>
      <c r="K53" s="235"/>
      <c r="L53" s="235"/>
      <c r="M53" s="235"/>
      <c r="N53" s="235"/>
      <c r="O53" s="235"/>
      <c r="P53" s="235"/>
      <c r="Q53" s="235"/>
      <c r="R53" s="235"/>
      <c r="S53" s="235"/>
      <c r="T53" s="235"/>
    </row>
    <row r="54" spans="2:20">
      <c r="B54" s="217" t="s">
        <v>142</v>
      </c>
      <c r="C54" s="243"/>
      <c r="D54" s="244"/>
      <c r="E54" s="243"/>
      <c r="F54" s="245">
        <f>F55</f>
        <v>0</v>
      </c>
      <c r="G54" s="235"/>
      <c r="H54" s="235"/>
      <c r="I54" s="235"/>
      <c r="J54" s="235"/>
      <c r="K54" s="235"/>
      <c r="L54" s="235"/>
      <c r="M54" s="235"/>
      <c r="N54" s="235"/>
      <c r="O54" s="235"/>
      <c r="P54" s="235"/>
      <c r="Q54" s="235"/>
      <c r="R54" s="235"/>
      <c r="S54" s="235"/>
      <c r="T54" s="235"/>
    </row>
    <row r="55" spans="2:20">
      <c r="B55" s="223" t="s">
        <v>232</v>
      </c>
      <c r="C55" s="243" t="s">
        <v>284</v>
      </c>
      <c r="D55" s="244"/>
      <c r="E55" s="243" t="s">
        <v>36</v>
      </c>
      <c r="F55" s="245">
        <v>0</v>
      </c>
      <c r="G55" s="235"/>
      <c r="H55" s="235"/>
      <c r="I55" s="235"/>
      <c r="J55" s="235"/>
      <c r="K55" s="235"/>
      <c r="L55" s="235"/>
      <c r="M55" s="235"/>
      <c r="N55" s="235"/>
      <c r="O55" s="235"/>
      <c r="P55" s="235"/>
      <c r="Q55" s="235"/>
      <c r="R55" s="235"/>
      <c r="S55" s="235"/>
      <c r="T55" s="235"/>
    </row>
    <row r="56" spans="2:20">
      <c r="B56" s="216" t="s">
        <v>257</v>
      </c>
      <c r="C56" s="243" t="s">
        <v>355</v>
      </c>
      <c r="D56" s="244"/>
      <c r="E56" s="243" t="s">
        <v>216</v>
      </c>
      <c r="F56" s="245">
        <f>F57</f>
        <v>0</v>
      </c>
      <c r="G56" s="235"/>
      <c r="H56" s="235"/>
      <c r="I56" s="235"/>
      <c r="J56" s="235"/>
      <c r="K56" s="235"/>
      <c r="L56" s="235"/>
      <c r="M56" s="235"/>
      <c r="N56" s="235"/>
      <c r="O56" s="235"/>
      <c r="P56" s="235"/>
      <c r="Q56" s="235"/>
      <c r="R56" s="235"/>
      <c r="S56" s="235"/>
      <c r="T56" s="235"/>
    </row>
    <row r="57" spans="2:20">
      <c r="B57" s="216" t="s">
        <v>257</v>
      </c>
      <c r="C57" s="246" t="s">
        <v>355</v>
      </c>
      <c r="D57" s="247" t="s">
        <v>135</v>
      </c>
      <c r="E57" s="246" t="s">
        <v>216</v>
      </c>
      <c r="F57" s="248">
        <f>F58</f>
        <v>0</v>
      </c>
      <c r="G57" s="235"/>
      <c r="H57" s="235"/>
      <c r="I57" s="235"/>
      <c r="J57" s="235"/>
      <c r="K57" s="235"/>
      <c r="L57" s="235"/>
      <c r="M57" s="235"/>
      <c r="N57" s="235"/>
      <c r="O57" s="235"/>
      <c r="P57" s="235"/>
      <c r="Q57" s="235"/>
      <c r="R57" s="235"/>
      <c r="S57" s="235"/>
      <c r="T57" s="235"/>
    </row>
    <row r="58" spans="2:20">
      <c r="B58" s="216" t="s">
        <v>257</v>
      </c>
      <c r="C58" s="243" t="s">
        <v>355</v>
      </c>
      <c r="D58" s="244" t="s">
        <v>292</v>
      </c>
      <c r="E58" s="243" t="s">
        <v>216</v>
      </c>
      <c r="F58" s="245">
        <f>F59</f>
        <v>0</v>
      </c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</row>
    <row r="59" spans="2:20">
      <c r="B59" s="217" t="s">
        <v>142</v>
      </c>
      <c r="C59" s="243"/>
      <c r="D59" s="244"/>
      <c r="E59" s="243"/>
      <c r="F59" s="245"/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  <c r="T59" s="235"/>
    </row>
    <row r="60" spans="2:20">
      <c r="B60" s="223" t="s">
        <v>232</v>
      </c>
      <c r="C60" s="243" t="s">
        <v>284</v>
      </c>
      <c r="D60" s="244"/>
      <c r="E60" s="243" t="s">
        <v>36</v>
      </c>
      <c r="F60" s="245"/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  <c r="T60" s="235"/>
    </row>
    <row r="61" spans="2:20">
      <c r="B61" s="216" t="s">
        <v>258</v>
      </c>
      <c r="C61" s="243" t="s">
        <v>287</v>
      </c>
      <c r="D61" s="244"/>
      <c r="E61" s="243" t="s">
        <v>216</v>
      </c>
      <c r="F61" s="245">
        <f>F62</f>
        <v>2000000</v>
      </c>
      <c r="G61" s="235"/>
      <c r="H61" s="235"/>
      <c r="I61" s="235"/>
      <c r="J61" s="235"/>
      <c r="K61" s="235"/>
      <c r="L61" s="235"/>
      <c r="M61" s="235"/>
      <c r="N61" s="235"/>
      <c r="O61" s="235"/>
      <c r="P61" s="235"/>
      <c r="Q61" s="235"/>
      <c r="R61" s="235"/>
      <c r="S61" s="235"/>
      <c r="T61" s="235"/>
    </row>
    <row r="62" spans="2:20">
      <c r="B62" s="216" t="s">
        <v>258</v>
      </c>
      <c r="C62" s="246" t="s">
        <v>287</v>
      </c>
      <c r="D62" s="247" t="s">
        <v>135</v>
      </c>
      <c r="E62" s="246" t="s">
        <v>216</v>
      </c>
      <c r="F62" s="248">
        <f>F63</f>
        <v>2000000</v>
      </c>
      <c r="G62" s="235"/>
      <c r="H62" s="235"/>
      <c r="I62" s="235"/>
      <c r="J62" s="235"/>
      <c r="K62" s="235"/>
      <c r="L62" s="235"/>
      <c r="M62" s="235"/>
      <c r="N62" s="235"/>
      <c r="O62" s="235"/>
      <c r="P62" s="235"/>
      <c r="Q62" s="235"/>
      <c r="R62" s="235"/>
      <c r="S62" s="235"/>
      <c r="T62" s="235"/>
    </row>
    <row r="63" spans="2:20">
      <c r="B63" s="216" t="s">
        <v>258</v>
      </c>
      <c r="C63" s="243" t="s">
        <v>287</v>
      </c>
      <c r="D63" s="244" t="s">
        <v>292</v>
      </c>
      <c r="E63" s="243" t="s">
        <v>216</v>
      </c>
      <c r="F63" s="245">
        <v>2000000</v>
      </c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</row>
    <row r="64" spans="2:20">
      <c r="B64" s="217" t="s">
        <v>142</v>
      </c>
      <c r="C64" s="243" t="s">
        <v>284</v>
      </c>
      <c r="D64" s="244" t="s">
        <v>135</v>
      </c>
      <c r="E64" s="243"/>
      <c r="F64" s="245">
        <v>1161649</v>
      </c>
      <c r="G64" s="235"/>
      <c r="H64" s="235"/>
      <c r="I64" s="235"/>
      <c r="J64" s="235"/>
      <c r="K64" s="235"/>
      <c r="L64" s="235"/>
      <c r="M64" s="235"/>
      <c r="N64" s="235"/>
      <c r="O64" s="235"/>
      <c r="P64" s="235"/>
      <c r="Q64" s="235"/>
      <c r="R64" s="235"/>
      <c r="S64" s="235"/>
      <c r="T64" s="235"/>
    </row>
    <row r="65" spans="2:20">
      <c r="B65" s="223" t="s">
        <v>232</v>
      </c>
      <c r="C65" s="243" t="s">
        <v>512</v>
      </c>
      <c r="D65" s="244" t="s">
        <v>538</v>
      </c>
      <c r="E65" s="243" t="s">
        <v>216</v>
      </c>
      <c r="F65" s="245">
        <v>1161649</v>
      </c>
      <c r="G65" s="235"/>
      <c r="H65" s="235"/>
      <c r="I65" s="235"/>
      <c r="J65" s="235"/>
      <c r="K65" s="235"/>
      <c r="L65" s="235"/>
      <c r="M65" s="235"/>
      <c r="N65" s="235"/>
      <c r="O65" s="235"/>
      <c r="P65" s="235"/>
      <c r="Q65" s="235"/>
      <c r="R65" s="235"/>
      <c r="S65" s="235"/>
      <c r="T65" s="235"/>
    </row>
    <row r="66" spans="2:20">
      <c r="B66" s="216" t="s">
        <v>536</v>
      </c>
      <c r="C66" s="243" t="s">
        <v>512</v>
      </c>
      <c r="D66" s="244" t="s">
        <v>513</v>
      </c>
      <c r="E66" s="243" t="s">
        <v>216</v>
      </c>
      <c r="F66" s="245">
        <v>1161649</v>
      </c>
      <c r="G66" s="235"/>
      <c r="H66" s="235"/>
      <c r="I66" s="235"/>
      <c r="J66" s="235"/>
      <c r="K66" s="235"/>
      <c r="L66" s="235"/>
      <c r="M66" s="235"/>
      <c r="N66" s="235"/>
      <c r="O66" s="235"/>
      <c r="P66" s="235"/>
      <c r="Q66" s="235"/>
      <c r="R66" s="235"/>
      <c r="S66" s="235"/>
      <c r="T66" s="235"/>
    </row>
    <row r="67" spans="2:20">
      <c r="B67" s="301" t="s">
        <v>143</v>
      </c>
      <c r="C67" s="240" t="s">
        <v>144</v>
      </c>
      <c r="D67" s="241"/>
      <c r="E67" s="240"/>
      <c r="F67" s="320">
        <f>F68+F74+F78+F79</f>
        <v>14682406.07</v>
      </c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</row>
    <row r="68" spans="2:20" ht="24">
      <c r="B68" s="222" t="s">
        <v>207</v>
      </c>
      <c r="C68" s="243" t="s">
        <v>213</v>
      </c>
      <c r="D68" s="244"/>
      <c r="E68" s="243"/>
      <c r="F68" s="251">
        <f>F69</f>
        <v>5950400</v>
      </c>
      <c r="G68" s="235"/>
      <c r="H68" s="235"/>
      <c r="I68" s="235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</row>
    <row r="69" spans="2:20">
      <c r="B69" s="222" t="s">
        <v>410</v>
      </c>
      <c r="C69" s="243" t="s">
        <v>145</v>
      </c>
      <c r="D69" s="244"/>
      <c r="E69" s="243"/>
      <c r="F69" s="251">
        <f>F70</f>
        <v>5950400</v>
      </c>
      <c r="G69" s="235"/>
      <c r="H69" s="235"/>
      <c r="I69" s="235"/>
      <c r="J69" s="235"/>
      <c r="K69" s="235"/>
      <c r="L69" s="235"/>
      <c r="M69" s="235"/>
      <c r="N69" s="235"/>
      <c r="O69" s="235"/>
      <c r="P69" s="235"/>
      <c r="Q69" s="235"/>
      <c r="R69" s="235"/>
      <c r="S69" s="235"/>
      <c r="T69" s="235"/>
    </row>
    <row r="70" spans="2:20">
      <c r="B70" s="222" t="s">
        <v>410</v>
      </c>
      <c r="C70" s="246" t="s">
        <v>145</v>
      </c>
      <c r="D70" s="247" t="s">
        <v>209</v>
      </c>
      <c r="E70" s="246" t="s">
        <v>234</v>
      </c>
      <c r="F70" s="248">
        <f>F71</f>
        <v>5950400</v>
      </c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</row>
    <row r="71" spans="2:20">
      <c r="B71" s="222" t="s">
        <v>410</v>
      </c>
      <c r="C71" s="243" t="s">
        <v>145</v>
      </c>
      <c r="D71" s="244" t="s">
        <v>146</v>
      </c>
      <c r="E71" s="243" t="s">
        <v>12</v>
      </c>
      <c r="F71" s="251">
        <v>5950400</v>
      </c>
      <c r="G71" s="235"/>
      <c r="H71" s="235"/>
      <c r="I71" s="235"/>
      <c r="J71" s="235"/>
      <c r="K71" s="235"/>
      <c r="L71" s="235"/>
      <c r="M71" s="235"/>
      <c r="N71" s="235"/>
      <c r="O71" s="235"/>
      <c r="P71" s="235"/>
      <c r="Q71" s="235"/>
      <c r="R71" s="235"/>
      <c r="S71" s="235"/>
      <c r="T71" s="235"/>
    </row>
    <row r="72" spans="2:20">
      <c r="B72" s="223" t="s">
        <v>239</v>
      </c>
      <c r="C72" s="243"/>
      <c r="D72" s="244"/>
      <c r="E72" s="243"/>
      <c r="F72" s="251"/>
      <c r="G72" s="235"/>
      <c r="H72" s="235"/>
      <c r="I72" s="235"/>
      <c r="J72" s="235"/>
      <c r="K72" s="235"/>
      <c r="L72" s="235"/>
      <c r="M72" s="235"/>
      <c r="N72" s="235"/>
      <c r="O72" s="235"/>
      <c r="P72" s="235"/>
      <c r="Q72" s="235"/>
      <c r="R72" s="235"/>
      <c r="S72" s="235"/>
      <c r="T72" s="235"/>
    </row>
    <row r="73" spans="2:20">
      <c r="B73" s="229" t="s">
        <v>242</v>
      </c>
      <c r="C73" s="243" t="s">
        <v>145</v>
      </c>
      <c r="D73" s="244"/>
      <c r="E73" s="243"/>
      <c r="F73" s="251"/>
      <c r="G73" s="235"/>
      <c r="H73" s="235"/>
      <c r="I73" s="235"/>
      <c r="J73" s="235"/>
      <c r="K73" s="235"/>
      <c r="L73" s="235"/>
      <c r="M73" s="235"/>
      <c r="N73" s="235"/>
      <c r="O73" s="235"/>
      <c r="P73" s="235"/>
      <c r="Q73" s="235"/>
      <c r="R73" s="235"/>
      <c r="S73" s="235"/>
      <c r="T73" s="235"/>
    </row>
    <row r="74" spans="2:20" ht="36">
      <c r="B74" s="222" t="s">
        <v>263</v>
      </c>
      <c r="C74" s="243" t="s">
        <v>147</v>
      </c>
      <c r="D74" s="244"/>
      <c r="E74" s="243" t="s">
        <v>234</v>
      </c>
      <c r="F74" s="251">
        <f>F75+F82</f>
        <v>8400000</v>
      </c>
      <c r="G74" s="235"/>
      <c r="H74" s="235"/>
      <c r="I74" s="235"/>
      <c r="J74" s="235"/>
      <c r="K74" s="235"/>
      <c r="L74" s="235"/>
      <c r="M74" s="235"/>
      <c r="N74" s="235"/>
      <c r="O74" s="235"/>
      <c r="P74" s="235"/>
      <c r="Q74" s="235"/>
      <c r="R74" s="235"/>
      <c r="S74" s="235"/>
      <c r="T74" s="235"/>
    </row>
    <row r="75" spans="2:20">
      <c r="B75" s="222" t="s">
        <v>411</v>
      </c>
      <c r="C75" s="243" t="s">
        <v>148</v>
      </c>
      <c r="D75" s="244"/>
      <c r="E75" s="243"/>
      <c r="F75" s="251">
        <f>F76</f>
        <v>7100000</v>
      </c>
      <c r="G75" s="235"/>
      <c r="H75" s="235"/>
      <c r="I75" s="235"/>
      <c r="J75" s="235"/>
      <c r="K75" s="235"/>
      <c r="L75" s="235"/>
      <c r="M75" s="235"/>
      <c r="N75" s="235"/>
      <c r="O75" s="235"/>
      <c r="P75" s="235"/>
      <c r="Q75" s="235"/>
      <c r="R75" s="235"/>
      <c r="S75" s="235"/>
      <c r="T75" s="235"/>
    </row>
    <row r="76" spans="2:20">
      <c r="B76" s="222" t="s">
        <v>411</v>
      </c>
      <c r="C76" s="246" t="s">
        <v>148</v>
      </c>
      <c r="D76" s="247" t="s">
        <v>209</v>
      </c>
      <c r="E76" s="246" t="s">
        <v>234</v>
      </c>
      <c r="F76" s="248">
        <f>F77</f>
        <v>7100000</v>
      </c>
      <c r="G76" s="235"/>
      <c r="H76" s="235"/>
      <c r="I76" s="235"/>
      <c r="J76" s="235"/>
      <c r="K76" s="235"/>
      <c r="L76" s="235"/>
      <c r="M76" s="235"/>
      <c r="N76" s="235"/>
      <c r="O76" s="235"/>
      <c r="P76" s="235"/>
      <c r="Q76" s="235"/>
      <c r="R76" s="235"/>
      <c r="S76" s="235"/>
      <c r="T76" s="235"/>
    </row>
    <row r="77" spans="2:20">
      <c r="B77" s="222" t="s">
        <v>411</v>
      </c>
      <c r="C77" s="243" t="s">
        <v>148</v>
      </c>
      <c r="D77" s="244" t="s">
        <v>146</v>
      </c>
      <c r="E77" s="243" t="s">
        <v>12</v>
      </c>
      <c r="F77" s="251">
        <v>7100000</v>
      </c>
      <c r="G77" s="235"/>
      <c r="H77" s="235"/>
      <c r="I77" s="235"/>
      <c r="J77" s="235"/>
      <c r="K77" s="235"/>
      <c r="L77" s="235"/>
      <c r="M77" s="235"/>
      <c r="N77" s="235"/>
      <c r="O77" s="235"/>
      <c r="P77" s="235"/>
      <c r="Q77" s="235"/>
      <c r="R77" s="235"/>
      <c r="S77" s="235"/>
      <c r="T77" s="235"/>
    </row>
    <row r="78" spans="2:20" ht="25.5">
      <c r="B78" s="181" t="s">
        <v>489</v>
      </c>
      <c r="C78" s="243" t="s">
        <v>474</v>
      </c>
      <c r="D78" s="244" t="s">
        <v>146</v>
      </c>
      <c r="E78" s="243" t="s">
        <v>12</v>
      </c>
      <c r="F78" s="251">
        <v>236492.07</v>
      </c>
      <c r="G78" s="235"/>
      <c r="H78" s="235"/>
      <c r="I78" s="235"/>
      <c r="J78" s="235"/>
      <c r="K78" s="235"/>
      <c r="L78" s="235"/>
      <c r="M78" s="235"/>
      <c r="N78" s="235"/>
      <c r="O78" s="235"/>
      <c r="P78" s="235"/>
      <c r="Q78" s="235"/>
      <c r="R78" s="235"/>
      <c r="S78" s="235"/>
      <c r="T78" s="235"/>
    </row>
    <row r="79" spans="2:20" ht="25.5">
      <c r="B79" s="181" t="s">
        <v>490</v>
      </c>
      <c r="C79" s="243" t="s">
        <v>477</v>
      </c>
      <c r="D79" s="244" t="s">
        <v>146</v>
      </c>
      <c r="E79" s="243" t="s">
        <v>12</v>
      </c>
      <c r="F79" s="251">
        <v>95514</v>
      </c>
      <c r="G79" s="235"/>
      <c r="H79" s="235"/>
      <c r="I79" s="235"/>
      <c r="J79" s="235"/>
      <c r="K79" s="235"/>
      <c r="L79" s="235"/>
      <c r="M79" s="235"/>
      <c r="N79" s="235"/>
      <c r="O79" s="235"/>
      <c r="P79" s="235"/>
      <c r="Q79" s="235"/>
      <c r="R79" s="235"/>
      <c r="S79" s="235"/>
      <c r="T79" s="235"/>
    </row>
    <row r="80" spans="2:20">
      <c r="B80" s="223" t="s">
        <v>239</v>
      </c>
      <c r="C80" s="243"/>
      <c r="D80" s="244"/>
      <c r="E80" s="243"/>
      <c r="F80" s="251"/>
      <c r="G80" s="235"/>
      <c r="H80" s="235"/>
      <c r="I80" s="235"/>
      <c r="J80" s="235"/>
      <c r="K80" s="235"/>
      <c r="L80" s="235"/>
      <c r="M80" s="235"/>
      <c r="N80" s="235"/>
      <c r="O80" s="235"/>
      <c r="P80" s="235"/>
      <c r="Q80" s="235"/>
      <c r="R80" s="235"/>
      <c r="S80" s="235"/>
      <c r="T80" s="235"/>
    </row>
    <row r="81" spans="2:20">
      <c r="B81" s="229" t="s">
        <v>242</v>
      </c>
      <c r="C81" s="243"/>
      <c r="D81" s="244"/>
      <c r="E81" s="243"/>
      <c r="F81" s="251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5"/>
    </row>
    <row r="82" spans="2:20" ht="24">
      <c r="B82" s="225" t="s">
        <v>225</v>
      </c>
      <c r="C82" s="249" t="s">
        <v>289</v>
      </c>
      <c r="D82" s="250"/>
      <c r="E82" s="249"/>
      <c r="F82" s="251">
        <f>F83</f>
        <v>1300000</v>
      </c>
      <c r="G82" s="235"/>
      <c r="H82" s="235"/>
      <c r="I82" s="235"/>
      <c r="J82" s="235"/>
      <c r="K82" s="235"/>
      <c r="L82" s="235"/>
      <c r="M82" s="235"/>
      <c r="N82" s="235"/>
      <c r="O82" s="235"/>
      <c r="P82" s="235"/>
      <c r="Q82" s="235"/>
      <c r="R82" s="235"/>
      <c r="S82" s="235"/>
      <c r="T82" s="235"/>
    </row>
    <row r="83" spans="2:20">
      <c r="B83" s="216" t="s">
        <v>360</v>
      </c>
      <c r="C83" s="249" t="s">
        <v>289</v>
      </c>
      <c r="D83" s="250"/>
      <c r="E83" s="249"/>
      <c r="F83" s="251">
        <f>F84</f>
        <v>1300000</v>
      </c>
      <c r="G83" s="235"/>
      <c r="H83" s="235"/>
      <c r="I83" s="235"/>
      <c r="J83" s="235"/>
      <c r="K83" s="235"/>
      <c r="L83" s="235"/>
      <c r="M83" s="235"/>
      <c r="N83" s="235"/>
      <c r="O83" s="235"/>
      <c r="P83" s="235"/>
      <c r="Q83" s="235"/>
      <c r="R83" s="235"/>
      <c r="S83" s="235"/>
      <c r="T83" s="235"/>
    </row>
    <row r="84" spans="2:20">
      <c r="B84" s="216" t="s">
        <v>360</v>
      </c>
      <c r="C84" s="246" t="s">
        <v>289</v>
      </c>
      <c r="D84" s="247" t="s">
        <v>135</v>
      </c>
      <c r="E84" s="246" t="s">
        <v>234</v>
      </c>
      <c r="F84" s="248">
        <f>F85</f>
        <v>1300000</v>
      </c>
      <c r="G84" s="235"/>
      <c r="H84" s="235"/>
      <c r="I84" s="235"/>
      <c r="J84" s="235"/>
      <c r="K84" s="235"/>
      <c r="L84" s="235"/>
      <c r="M84" s="235"/>
      <c r="N84" s="235"/>
      <c r="O84" s="235"/>
      <c r="P84" s="235"/>
      <c r="Q84" s="235"/>
      <c r="R84" s="235"/>
      <c r="S84" s="235"/>
      <c r="T84" s="235"/>
    </row>
    <row r="85" spans="2:20">
      <c r="B85" s="216" t="s">
        <v>360</v>
      </c>
      <c r="C85" s="243" t="s">
        <v>289</v>
      </c>
      <c r="D85" s="244" t="s">
        <v>292</v>
      </c>
      <c r="E85" s="243" t="s">
        <v>12</v>
      </c>
      <c r="F85" s="251">
        <v>1300000</v>
      </c>
      <c r="G85" s="235"/>
      <c r="H85" s="235"/>
      <c r="I85" s="235"/>
      <c r="J85" s="235"/>
      <c r="K85" s="235"/>
      <c r="L85" s="235"/>
      <c r="M85" s="235"/>
      <c r="N85" s="235"/>
      <c r="O85" s="235"/>
      <c r="P85" s="235"/>
      <c r="Q85" s="235"/>
      <c r="R85" s="235"/>
      <c r="S85" s="235"/>
      <c r="T85" s="235"/>
    </row>
    <row r="86" spans="2:20">
      <c r="B86" s="319" t="s">
        <v>491</v>
      </c>
      <c r="C86" s="243"/>
      <c r="D86" s="244"/>
      <c r="E86" s="243"/>
      <c r="F86" s="314"/>
      <c r="G86" s="235"/>
      <c r="H86" s="235"/>
      <c r="I86" s="235"/>
      <c r="J86" s="235"/>
      <c r="K86" s="235"/>
      <c r="L86" s="235"/>
      <c r="M86" s="235"/>
      <c r="N86" s="235"/>
      <c r="O86" s="235"/>
      <c r="P86" s="235"/>
      <c r="Q86" s="235"/>
      <c r="R86" s="235"/>
      <c r="S86" s="235"/>
      <c r="T86" s="235"/>
    </row>
    <row r="87" spans="2:20">
      <c r="B87" s="319" t="s">
        <v>495</v>
      </c>
      <c r="C87" s="243" t="s">
        <v>139</v>
      </c>
      <c r="D87" s="244" t="s">
        <v>494</v>
      </c>
      <c r="E87" s="243" t="s">
        <v>227</v>
      </c>
      <c r="F87" s="314">
        <v>47788.75</v>
      </c>
      <c r="G87" s="235"/>
      <c r="H87" s="235"/>
      <c r="I87" s="235"/>
      <c r="J87" s="235"/>
      <c r="K87" s="235"/>
      <c r="L87" s="235"/>
      <c r="M87" s="235"/>
      <c r="N87" s="235"/>
      <c r="O87" s="235"/>
      <c r="P87" s="235"/>
      <c r="Q87" s="235"/>
      <c r="R87" s="235"/>
      <c r="S87" s="235"/>
      <c r="T87" s="235"/>
    </row>
    <row r="88" spans="2:20" ht="24">
      <c r="B88" s="216" t="s">
        <v>496</v>
      </c>
      <c r="C88" s="243" t="s">
        <v>228</v>
      </c>
      <c r="D88" s="244" t="s">
        <v>494</v>
      </c>
      <c r="E88" s="243" t="s">
        <v>227</v>
      </c>
      <c r="F88" s="251">
        <v>47788.75</v>
      </c>
      <c r="G88" s="235"/>
      <c r="H88" s="235"/>
      <c r="I88" s="235"/>
      <c r="J88" s="235"/>
      <c r="K88" s="235"/>
      <c r="L88" s="235"/>
      <c r="M88" s="235"/>
      <c r="N88" s="235"/>
      <c r="O88" s="235"/>
      <c r="P88" s="235"/>
      <c r="Q88" s="235"/>
      <c r="R88" s="235"/>
      <c r="S88" s="235"/>
      <c r="T88" s="235"/>
    </row>
    <row r="89" spans="2:20">
      <c r="B89" s="302" t="s">
        <v>241</v>
      </c>
      <c r="C89" s="243"/>
      <c r="D89" s="244"/>
      <c r="E89" s="243"/>
      <c r="F89" s="251"/>
      <c r="G89" s="235"/>
      <c r="H89" s="235"/>
      <c r="I89" s="235"/>
      <c r="J89" s="235"/>
      <c r="K89" s="235"/>
      <c r="L89" s="235"/>
      <c r="M89" s="235"/>
      <c r="N89" s="235"/>
      <c r="O89" s="235"/>
      <c r="P89" s="235"/>
      <c r="Q89" s="235"/>
      <c r="R89" s="235"/>
      <c r="S89" s="235"/>
      <c r="T89" s="235"/>
    </row>
    <row r="90" spans="2:20">
      <c r="B90" s="229" t="s">
        <v>150</v>
      </c>
      <c r="C90" s="243"/>
      <c r="D90" s="244"/>
      <c r="E90" s="243"/>
      <c r="F90" s="251"/>
      <c r="G90" s="235"/>
      <c r="H90" s="235"/>
      <c r="I90" s="235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</row>
    <row r="91" spans="2:20" ht="21">
      <c r="B91" s="303" t="s">
        <v>151</v>
      </c>
      <c r="C91" s="240" t="s">
        <v>152</v>
      </c>
      <c r="D91" s="241"/>
      <c r="E91" s="240"/>
      <c r="F91" s="320">
        <f>F92+F97</f>
        <v>9800000</v>
      </c>
      <c r="G91" s="235"/>
      <c r="H91" s="235"/>
      <c r="I91" s="235"/>
      <c r="J91" s="235"/>
      <c r="K91" s="235"/>
      <c r="L91" s="235"/>
      <c r="M91" s="235"/>
      <c r="N91" s="235"/>
      <c r="O91" s="235"/>
      <c r="P91" s="235"/>
      <c r="Q91" s="235"/>
      <c r="R91" s="235"/>
      <c r="S91" s="235"/>
      <c r="T91" s="235"/>
    </row>
    <row r="92" spans="2:20" ht="36">
      <c r="B92" s="224" t="s">
        <v>158</v>
      </c>
      <c r="C92" s="243" t="s">
        <v>214</v>
      </c>
      <c r="D92" s="243"/>
      <c r="E92" s="243" t="s">
        <v>149</v>
      </c>
      <c r="F92" s="245">
        <f>F93</f>
        <v>8500000</v>
      </c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5"/>
      <c r="R92" s="235"/>
      <c r="S92" s="235"/>
      <c r="T92" s="235"/>
    </row>
    <row r="93" spans="2:20">
      <c r="B93" s="224" t="s">
        <v>422</v>
      </c>
      <c r="C93" s="243" t="s">
        <v>215</v>
      </c>
      <c r="D93" s="243"/>
      <c r="E93" s="243"/>
      <c r="F93" s="245">
        <f>F94</f>
        <v>8500000</v>
      </c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5"/>
      <c r="R93" s="235"/>
      <c r="S93" s="235"/>
      <c r="T93" s="235"/>
    </row>
    <row r="94" spans="2:20">
      <c r="B94" s="224" t="s">
        <v>423</v>
      </c>
      <c r="C94" s="246" t="s">
        <v>215</v>
      </c>
      <c r="D94" s="246" t="s">
        <v>209</v>
      </c>
      <c r="E94" s="246" t="s">
        <v>73</v>
      </c>
      <c r="F94" s="248">
        <f>F95</f>
        <v>8500000</v>
      </c>
      <c r="G94" s="235"/>
      <c r="H94" s="235"/>
      <c r="I94" s="235"/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</row>
    <row r="95" spans="2:20">
      <c r="B95" s="224" t="s">
        <v>423</v>
      </c>
      <c r="C95" s="243" t="s">
        <v>215</v>
      </c>
      <c r="D95" s="243" t="s">
        <v>146</v>
      </c>
      <c r="E95" s="243" t="s">
        <v>73</v>
      </c>
      <c r="F95" s="245">
        <v>8500000</v>
      </c>
      <c r="G95" s="235"/>
      <c r="H95" s="235"/>
      <c r="I95" s="235"/>
      <c r="J95" s="235"/>
      <c r="K95" s="235"/>
      <c r="L95" s="235"/>
      <c r="M95" s="235"/>
      <c r="N95" s="235"/>
      <c r="O95" s="235"/>
      <c r="P95" s="235"/>
      <c r="Q95" s="235"/>
      <c r="R95" s="235"/>
      <c r="S95" s="235"/>
      <c r="T95" s="235"/>
    </row>
    <row r="96" spans="2:20">
      <c r="B96" s="254" t="s">
        <v>241</v>
      </c>
      <c r="C96" s="243"/>
      <c r="D96" s="243"/>
      <c r="E96" s="243"/>
      <c r="F96" s="245"/>
      <c r="G96" s="235"/>
      <c r="H96" s="235"/>
      <c r="I96" s="235"/>
      <c r="J96" s="235"/>
      <c r="K96" s="235"/>
      <c r="L96" s="235"/>
      <c r="M96" s="235"/>
      <c r="N96" s="235"/>
      <c r="O96" s="235"/>
      <c r="P96" s="235"/>
      <c r="Q96" s="235"/>
      <c r="R96" s="235"/>
      <c r="S96" s="235"/>
      <c r="T96" s="235"/>
    </row>
    <row r="97" spans="2:20" ht="24">
      <c r="B97" s="224" t="s">
        <v>226</v>
      </c>
      <c r="C97" s="249" t="s">
        <v>413</v>
      </c>
      <c r="D97" s="243"/>
      <c r="E97" s="243" t="s">
        <v>149</v>
      </c>
      <c r="F97" s="245">
        <f>F98+F102</f>
        <v>1300000</v>
      </c>
      <c r="G97" s="235"/>
      <c r="H97" s="235"/>
      <c r="I97" s="235"/>
      <c r="J97" s="235"/>
      <c r="K97" s="235"/>
      <c r="L97" s="235"/>
      <c r="M97" s="235"/>
      <c r="N97" s="235"/>
      <c r="O97" s="235"/>
      <c r="P97" s="235"/>
      <c r="Q97" s="235"/>
      <c r="R97" s="235"/>
      <c r="S97" s="235"/>
      <c r="T97" s="235"/>
    </row>
    <row r="98" spans="2:20" ht="24">
      <c r="B98" s="224" t="s">
        <v>338</v>
      </c>
      <c r="C98" s="249" t="s">
        <v>414</v>
      </c>
      <c r="D98" s="243" t="s">
        <v>209</v>
      </c>
      <c r="E98" s="243" t="s">
        <v>73</v>
      </c>
      <c r="F98" s="245">
        <f>F99</f>
        <v>800000</v>
      </c>
      <c r="G98" s="235"/>
      <c r="H98" s="235"/>
      <c r="I98" s="235"/>
      <c r="J98" s="235"/>
      <c r="K98" s="235"/>
      <c r="L98" s="235"/>
      <c r="M98" s="235"/>
      <c r="N98" s="235"/>
      <c r="O98" s="235"/>
      <c r="P98" s="235"/>
      <c r="Q98" s="235"/>
      <c r="R98" s="235"/>
      <c r="S98" s="235"/>
      <c r="T98" s="235"/>
    </row>
    <row r="99" spans="2:20" ht="24">
      <c r="B99" s="224" t="s">
        <v>338</v>
      </c>
      <c r="C99" s="246" t="s">
        <v>329</v>
      </c>
      <c r="D99" s="246" t="s">
        <v>153</v>
      </c>
      <c r="E99" s="246" t="s">
        <v>73</v>
      </c>
      <c r="F99" s="248">
        <v>800000</v>
      </c>
      <c r="G99" s="235"/>
      <c r="H99" s="235"/>
      <c r="I99" s="235"/>
      <c r="J99" s="235"/>
      <c r="K99" s="235"/>
      <c r="L99" s="235"/>
      <c r="M99" s="235"/>
      <c r="N99" s="235"/>
      <c r="O99" s="235"/>
      <c r="P99" s="235"/>
      <c r="Q99" s="235"/>
      <c r="R99" s="235"/>
      <c r="S99" s="235"/>
      <c r="T99" s="235"/>
    </row>
    <row r="100" spans="2:20">
      <c r="B100" s="254" t="s">
        <v>241</v>
      </c>
      <c r="C100" s="243"/>
      <c r="D100" s="243"/>
      <c r="E100" s="243"/>
      <c r="F100" s="245"/>
      <c r="G100" s="235"/>
      <c r="H100" s="235"/>
      <c r="I100" s="235"/>
      <c r="J100" s="235"/>
      <c r="K100" s="235"/>
      <c r="L100" s="235"/>
      <c r="M100" s="235"/>
      <c r="N100" s="235"/>
      <c r="O100" s="235"/>
      <c r="P100" s="235"/>
      <c r="Q100" s="235"/>
      <c r="R100" s="235"/>
      <c r="S100" s="235"/>
      <c r="T100" s="235"/>
    </row>
    <row r="101" spans="2:20">
      <c r="B101" s="229" t="s">
        <v>150</v>
      </c>
      <c r="C101" s="243" t="s">
        <v>415</v>
      </c>
      <c r="D101" s="243"/>
      <c r="E101" s="243" t="s">
        <v>149</v>
      </c>
      <c r="F101" s="245">
        <v>500000</v>
      </c>
      <c r="G101" s="235"/>
      <c r="H101" s="235"/>
      <c r="I101" s="235"/>
      <c r="J101" s="235"/>
      <c r="K101" s="235"/>
      <c r="L101" s="235"/>
      <c r="M101" s="235"/>
      <c r="N101" s="235"/>
      <c r="O101" s="235"/>
      <c r="P101" s="235"/>
      <c r="Q101" s="235"/>
      <c r="R101" s="235"/>
      <c r="S101" s="235"/>
      <c r="T101" s="235"/>
    </row>
    <row r="102" spans="2:20">
      <c r="B102" s="224" t="s">
        <v>365</v>
      </c>
      <c r="C102" s="243" t="s">
        <v>290</v>
      </c>
      <c r="D102" s="250" t="s">
        <v>135</v>
      </c>
      <c r="E102" s="249" t="s">
        <v>73</v>
      </c>
      <c r="F102" s="251">
        <v>500000</v>
      </c>
      <c r="G102" s="235"/>
      <c r="H102" s="235"/>
      <c r="I102" s="235"/>
      <c r="J102" s="235"/>
      <c r="K102" s="235"/>
      <c r="L102" s="235"/>
      <c r="M102" s="235"/>
      <c r="N102" s="235"/>
      <c r="O102" s="235"/>
      <c r="P102" s="235"/>
      <c r="Q102" s="235"/>
      <c r="R102" s="235"/>
      <c r="S102" s="235"/>
      <c r="T102" s="235"/>
    </row>
    <row r="103" spans="2:20">
      <c r="B103" s="224" t="s">
        <v>365</v>
      </c>
      <c r="C103" s="246" t="s">
        <v>290</v>
      </c>
      <c r="D103" s="247" t="s">
        <v>292</v>
      </c>
      <c r="E103" s="246" t="s">
        <v>73</v>
      </c>
      <c r="F103" s="248">
        <v>500000</v>
      </c>
      <c r="G103" s="235"/>
      <c r="H103" s="235"/>
      <c r="I103" s="235"/>
      <c r="J103" s="235"/>
      <c r="K103" s="235"/>
      <c r="L103" s="235"/>
      <c r="M103" s="235"/>
      <c r="N103" s="235"/>
      <c r="O103" s="235"/>
      <c r="P103" s="235"/>
      <c r="Q103" s="235"/>
      <c r="R103" s="235"/>
      <c r="S103" s="235"/>
      <c r="T103" s="235"/>
    </row>
    <row r="104" spans="2:20">
      <c r="B104" s="304"/>
      <c r="C104" s="243"/>
      <c r="D104" s="243"/>
      <c r="E104" s="243"/>
      <c r="F104" s="245"/>
      <c r="G104" s="235"/>
      <c r="H104" s="235"/>
      <c r="I104" s="235"/>
      <c r="J104" s="235"/>
      <c r="K104" s="235"/>
      <c r="L104" s="235"/>
      <c r="M104" s="235"/>
      <c r="N104" s="235"/>
      <c r="O104" s="235"/>
      <c r="P104" s="235"/>
      <c r="Q104" s="235"/>
      <c r="R104" s="235"/>
      <c r="S104" s="235"/>
      <c r="T104" s="235"/>
    </row>
    <row r="105" spans="2:20">
      <c r="B105" s="301" t="s">
        <v>416</v>
      </c>
      <c r="C105" s="255">
        <v>8100000</v>
      </c>
      <c r="D105" s="241"/>
      <c r="E105" s="240"/>
      <c r="F105" s="242">
        <f>F107</f>
        <v>150000</v>
      </c>
      <c r="G105" s="235"/>
      <c r="H105" s="235"/>
      <c r="I105" s="235"/>
      <c r="J105" s="235"/>
      <c r="K105" s="235"/>
      <c r="L105" s="235"/>
      <c r="M105" s="235"/>
      <c r="N105" s="235"/>
      <c r="O105" s="235"/>
      <c r="P105" s="235"/>
      <c r="Q105" s="235"/>
      <c r="R105" s="235"/>
      <c r="S105" s="235"/>
      <c r="T105" s="235"/>
    </row>
    <row r="106" spans="2:20">
      <c r="B106" s="299" t="s">
        <v>330</v>
      </c>
      <c r="C106" s="249" t="s">
        <v>268</v>
      </c>
      <c r="D106" s="250" t="s">
        <v>135</v>
      </c>
      <c r="E106" s="249" t="s">
        <v>9</v>
      </c>
      <c r="F106" s="251">
        <f>F107</f>
        <v>150000</v>
      </c>
      <c r="G106" s="235"/>
      <c r="H106" s="235"/>
      <c r="I106" s="235"/>
      <c r="J106" s="235"/>
      <c r="K106" s="235"/>
      <c r="L106" s="235"/>
      <c r="M106" s="235"/>
      <c r="N106" s="235"/>
      <c r="O106" s="235"/>
      <c r="P106" s="235"/>
      <c r="Q106" s="235"/>
      <c r="R106" s="235"/>
      <c r="S106" s="235"/>
      <c r="T106" s="235"/>
    </row>
    <row r="107" spans="2:20">
      <c r="B107" s="217" t="s">
        <v>330</v>
      </c>
      <c r="C107" s="256">
        <v>8118024</v>
      </c>
      <c r="D107" s="244" t="s">
        <v>292</v>
      </c>
      <c r="E107" s="243" t="s">
        <v>9</v>
      </c>
      <c r="F107" s="245">
        <v>150000</v>
      </c>
      <c r="G107" s="235"/>
      <c r="H107" s="235"/>
      <c r="I107" s="235"/>
      <c r="J107" s="235"/>
      <c r="K107" s="235"/>
      <c r="L107" s="235"/>
      <c r="M107" s="235"/>
      <c r="N107" s="235"/>
      <c r="O107" s="235"/>
      <c r="P107" s="235"/>
      <c r="Q107" s="235"/>
      <c r="R107" s="235"/>
      <c r="S107" s="235"/>
      <c r="T107" s="235"/>
    </row>
    <row r="108" spans="2:20">
      <c r="B108" s="305" t="s">
        <v>297</v>
      </c>
      <c r="C108" s="256">
        <v>8110000</v>
      </c>
      <c r="D108" s="244"/>
      <c r="E108" s="243"/>
      <c r="F108" s="245">
        <f>F109</f>
        <v>797074</v>
      </c>
      <c r="G108" s="235"/>
      <c r="H108" s="235"/>
      <c r="I108" s="235"/>
      <c r="J108" s="235"/>
      <c r="K108" s="235"/>
      <c r="L108" s="235"/>
      <c r="M108" s="235"/>
      <c r="N108" s="235"/>
      <c r="O108" s="235"/>
      <c r="P108" s="235"/>
      <c r="Q108" s="235"/>
      <c r="R108" s="235"/>
      <c r="S108" s="235"/>
      <c r="T108" s="235"/>
    </row>
    <row r="109" spans="2:20">
      <c r="B109" s="305" t="s">
        <v>297</v>
      </c>
      <c r="C109" s="257">
        <v>8118021</v>
      </c>
      <c r="D109" s="247" t="s">
        <v>137</v>
      </c>
      <c r="E109" s="246" t="s">
        <v>35</v>
      </c>
      <c r="F109" s="248">
        <f>F110</f>
        <v>797074</v>
      </c>
      <c r="G109" s="235"/>
      <c r="H109" s="235"/>
      <c r="I109" s="235"/>
      <c r="J109" s="235"/>
      <c r="K109" s="235"/>
      <c r="L109" s="235"/>
      <c r="M109" s="235"/>
      <c r="N109" s="235"/>
      <c r="O109" s="235"/>
      <c r="P109" s="235"/>
      <c r="Q109" s="235"/>
      <c r="R109" s="235"/>
      <c r="S109" s="235"/>
      <c r="T109" s="235"/>
    </row>
    <row r="110" spans="2:20">
      <c r="B110" s="305" t="s">
        <v>297</v>
      </c>
      <c r="C110" s="258">
        <v>8118021</v>
      </c>
      <c r="D110" s="250" t="s">
        <v>293</v>
      </c>
      <c r="E110" s="249" t="s">
        <v>35</v>
      </c>
      <c r="F110" s="251">
        <v>797074</v>
      </c>
      <c r="G110" s="235"/>
      <c r="H110" s="235"/>
      <c r="I110" s="235"/>
      <c r="J110" s="235"/>
      <c r="K110" s="235"/>
      <c r="L110" s="235"/>
      <c r="M110" s="235"/>
      <c r="N110" s="235"/>
      <c r="O110" s="235"/>
      <c r="P110" s="235"/>
      <c r="Q110" s="235"/>
      <c r="R110" s="235"/>
      <c r="S110" s="235"/>
      <c r="T110" s="235"/>
    </row>
    <row r="111" spans="2:20">
      <c r="B111" s="229" t="s">
        <v>237</v>
      </c>
      <c r="C111" s="258"/>
      <c r="D111" s="250"/>
      <c r="E111" s="249"/>
      <c r="F111" s="251"/>
      <c r="G111" s="235"/>
      <c r="H111" s="235"/>
      <c r="I111" s="235"/>
      <c r="J111" s="235"/>
      <c r="K111" s="235"/>
      <c r="L111" s="235"/>
      <c r="M111" s="235"/>
      <c r="N111" s="235"/>
      <c r="O111" s="235"/>
      <c r="P111" s="235"/>
      <c r="Q111" s="235"/>
      <c r="R111" s="235"/>
      <c r="S111" s="235"/>
      <c r="T111" s="235"/>
    </row>
    <row r="112" spans="2:20" ht="24">
      <c r="B112" s="216" t="s">
        <v>417</v>
      </c>
      <c r="C112" s="259" t="s">
        <v>139</v>
      </c>
      <c r="D112" s="253"/>
      <c r="E112" s="259" t="s">
        <v>37</v>
      </c>
      <c r="F112" s="260">
        <v>10919759</v>
      </c>
      <c r="G112" s="235"/>
      <c r="H112" s="235"/>
      <c r="I112" s="235"/>
      <c r="J112" s="235"/>
      <c r="K112" s="235"/>
      <c r="L112" s="235"/>
      <c r="M112" s="235"/>
      <c r="N112" s="235"/>
      <c r="O112" s="235"/>
      <c r="P112" s="235"/>
      <c r="Q112" s="235"/>
      <c r="R112" s="235"/>
      <c r="S112" s="235"/>
      <c r="T112" s="235"/>
    </row>
    <row r="113" spans="2:20" ht="24">
      <c r="B113" s="216" t="s">
        <v>417</v>
      </c>
      <c r="C113" s="246" t="s">
        <v>140</v>
      </c>
      <c r="D113" s="247" t="s">
        <v>137</v>
      </c>
      <c r="E113" s="246" t="s">
        <v>10</v>
      </c>
      <c r="F113" s="248">
        <v>7068759</v>
      </c>
      <c r="G113" s="235"/>
      <c r="H113" s="235"/>
      <c r="I113" s="235"/>
      <c r="J113" s="235"/>
      <c r="K113" s="235"/>
      <c r="L113" s="235"/>
      <c r="M113" s="235"/>
      <c r="N113" s="235"/>
      <c r="O113" s="235"/>
      <c r="P113" s="235"/>
      <c r="Q113" s="235"/>
      <c r="R113" s="235"/>
      <c r="S113" s="235"/>
      <c r="T113" s="235"/>
    </row>
    <row r="114" spans="2:20" ht="24">
      <c r="B114" s="216" t="s">
        <v>417</v>
      </c>
      <c r="C114" s="259" t="s">
        <v>140</v>
      </c>
      <c r="D114" s="253" t="s">
        <v>293</v>
      </c>
      <c r="E114" s="259" t="s">
        <v>10</v>
      </c>
      <c r="F114" s="260">
        <v>7068759</v>
      </c>
      <c r="G114" s="235"/>
      <c r="H114" s="235"/>
      <c r="I114" s="235"/>
      <c r="J114" s="235"/>
      <c r="K114" s="235"/>
      <c r="L114" s="235"/>
      <c r="M114" s="235"/>
      <c r="N114" s="235"/>
      <c r="O114" s="235"/>
      <c r="P114" s="235"/>
      <c r="Q114" s="235"/>
      <c r="R114" s="235"/>
      <c r="S114" s="235"/>
      <c r="T114" s="235"/>
    </row>
    <row r="115" spans="2:20" ht="24">
      <c r="B115" s="216" t="s">
        <v>417</v>
      </c>
      <c r="C115" s="259" t="s">
        <v>140</v>
      </c>
      <c r="D115" s="253" t="s">
        <v>135</v>
      </c>
      <c r="E115" s="259" t="s">
        <v>10</v>
      </c>
      <c r="F115" s="260">
        <f>F116</f>
        <v>3851000</v>
      </c>
      <c r="G115" s="235"/>
      <c r="H115" s="235"/>
      <c r="I115" s="235"/>
      <c r="J115" s="235"/>
      <c r="K115" s="235"/>
      <c r="L115" s="235"/>
      <c r="M115" s="235"/>
      <c r="N115" s="235"/>
      <c r="O115" s="235"/>
      <c r="P115" s="235"/>
      <c r="Q115" s="235"/>
      <c r="R115" s="235"/>
      <c r="S115" s="235"/>
      <c r="T115" s="235"/>
    </row>
    <row r="116" spans="2:20" ht="24">
      <c r="B116" s="216" t="s">
        <v>417</v>
      </c>
      <c r="C116" s="259" t="s">
        <v>140</v>
      </c>
      <c r="D116" s="253" t="s">
        <v>292</v>
      </c>
      <c r="E116" s="259" t="s">
        <v>10</v>
      </c>
      <c r="F116" s="260">
        <v>3851000</v>
      </c>
      <c r="G116" s="235"/>
      <c r="H116" s="235"/>
      <c r="I116" s="235"/>
      <c r="J116" s="235"/>
      <c r="K116" s="235"/>
      <c r="L116" s="235"/>
      <c r="M116" s="235"/>
      <c r="N116" s="235"/>
      <c r="O116" s="235"/>
      <c r="P116" s="235"/>
      <c r="Q116" s="235"/>
      <c r="R116" s="235"/>
      <c r="S116" s="235"/>
      <c r="T116" s="235"/>
    </row>
    <row r="117" spans="2:20">
      <c r="B117" s="216" t="s">
        <v>492</v>
      </c>
      <c r="C117" s="259" t="s">
        <v>482</v>
      </c>
      <c r="D117" s="253"/>
      <c r="E117" s="259" t="s">
        <v>10</v>
      </c>
      <c r="F117" s="260">
        <v>266600</v>
      </c>
      <c r="G117" s="235"/>
      <c r="H117" s="235"/>
      <c r="I117" s="235"/>
      <c r="J117" s="235"/>
      <c r="K117" s="235"/>
      <c r="L117" s="235"/>
      <c r="M117" s="235"/>
      <c r="N117" s="235"/>
      <c r="O117" s="235"/>
      <c r="P117" s="235"/>
      <c r="Q117" s="235"/>
      <c r="R117" s="235"/>
      <c r="S117" s="235"/>
      <c r="T117" s="235"/>
    </row>
    <row r="118" spans="2:20" ht="24">
      <c r="B118" s="216" t="s">
        <v>493</v>
      </c>
      <c r="C118" s="259" t="s">
        <v>482</v>
      </c>
      <c r="D118" s="253"/>
      <c r="E118" s="259"/>
      <c r="F118" s="260">
        <v>266600</v>
      </c>
      <c r="G118" s="235"/>
      <c r="H118" s="235"/>
      <c r="I118" s="235"/>
      <c r="J118" s="235"/>
      <c r="K118" s="235"/>
      <c r="L118" s="235"/>
      <c r="M118" s="235"/>
      <c r="N118" s="235"/>
      <c r="O118" s="235"/>
      <c r="P118" s="235"/>
      <c r="Q118" s="235"/>
      <c r="R118" s="235"/>
      <c r="S118" s="235"/>
      <c r="T118" s="235"/>
    </row>
    <row r="119" spans="2:20">
      <c r="B119" s="306" t="s">
        <v>238</v>
      </c>
      <c r="C119" s="259"/>
      <c r="D119" s="253"/>
      <c r="E119" s="259" t="s">
        <v>233</v>
      </c>
      <c r="F119" s="260"/>
      <c r="G119" s="235"/>
      <c r="H119" s="235"/>
      <c r="I119" s="235"/>
      <c r="J119" s="235"/>
      <c r="K119" s="235"/>
      <c r="L119" s="235"/>
      <c r="M119" s="235"/>
      <c r="N119" s="235"/>
      <c r="O119" s="235"/>
      <c r="P119" s="235"/>
      <c r="Q119" s="235"/>
      <c r="R119" s="235"/>
      <c r="S119" s="235"/>
      <c r="T119" s="235"/>
    </row>
    <row r="120" spans="2:20">
      <c r="B120" s="261" t="s">
        <v>418</v>
      </c>
      <c r="C120" s="259" t="s">
        <v>139</v>
      </c>
      <c r="D120" s="253"/>
      <c r="E120" s="259"/>
      <c r="F120" s="260"/>
      <c r="G120" s="235"/>
      <c r="H120" s="235"/>
      <c r="I120" s="235"/>
      <c r="J120" s="235"/>
      <c r="K120" s="235"/>
      <c r="L120" s="235"/>
      <c r="M120" s="235"/>
      <c r="N120" s="235"/>
      <c r="O120" s="235"/>
      <c r="P120" s="235"/>
      <c r="Q120" s="235"/>
      <c r="R120" s="235"/>
      <c r="S120" s="235"/>
      <c r="T120" s="235"/>
    </row>
    <row r="121" spans="2:20">
      <c r="B121" s="261" t="s">
        <v>418</v>
      </c>
      <c r="C121" s="259" t="s">
        <v>419</v>
      </c>
      <c r="D121" s="253" t="s">
        <v>135</v>
      </c>
      <c r="E121" s="259" t="s">
        <v>28</v>
      </c>
      <c r="F121" s="260">
        <v>1850000</v>
      </c>
      <c r="G121" s="235"/>
      <c r="H121" s="235"/>
      <c r="I121" s="235"/>
      <c r="J121" s="235"/>
      <c r="K121" s="235"/>
      <c r="L121" s="235"/>
      <c r="M121" s="235"/>
      <c r="N121" s="235"/>
      <c r="O121" s="235"/>
      <c r="P121" s="235"/>
      <c r="Q121" s="235"/>
      <c r="R121" s="235"/>
      <c r="S121" s="235"/>
      <c r="T121" s="235"/>
    </row>
    <row r="122" spans="2:20">
      <c r="B122" s="261" t="s">
        <v>418</v>
      </c>
      <c r="C122" s="259" t="s">
        <v>419</v>
      </c>
      <c r="D122" s="253" t="s">
        <v>292</v>
      </c>
      <c r="E122" s="259" t="s">
        <v>28</v>
      </c>
      <c r="F122" s="260">
        <v>1850000</v>
      </c>
      <c r="G122" s="235"/>
      <c r="H122" s="235"/>
      <c r="I122" s="235"/>
      <c r="J122" s="235"/>
      <c r="K122" s="235"/>
      <c r="L122" s="235"/>
      <c r="M122" s="235"/>
      <c r="N122" s="235"/>
      <c r="O122" s="235"/>
      <c r="P122" s="235"/>
      <c r="Q122" s="235"/>
      <c r="R122" s="235"/>
      <c r="S122" s="235"/>
      <c r="T122" s="235"/>
    </row>
    <row r="123" spans="2:20">
      <c r="B123" s="307" t="s">
        <v>237</v>
      </c>
      <c r="C123" s="249"/>
      <c r="D123" s="249"/>
      <c r="E123" s="249"/>
      <c r="F123" s="262"/>
      <c r="G123" s="235"/>
      <c r="H123" s="235"/>
      <c r="I123" s="235"/>
      <c r="J123" s="235"/>
      <c r="K123" s="235"/>
      <c r="L123" s="235"/>
      <c r="M123" s="235"/>
      <c r="N123" s="235"/>
      <c r="O123" s="235"/>
      <c r="P123" s="235"/>
      <c r="Q123" s="235"/>
      <c r="R123" s="235"/>
      <c r="S123" s="235"/>
      <c r="T123" s="235"/>
    </row>
    <row r="124" spans="2:20" ht="24">
      <c r="B124" s="217" t="s">
        <v>265</v>
      </c>
      <c r="C124" s="246"/>
      <c r="D124" s="246"/>
      <c r="E124" s="246"/>
      <c r="F124" s="263"/>
      <c r="G124" s="235"/>
      <c r="H124" s="235"/>
      <c r="I124" s="235"/>
      <c r="J124" s="235"/>
      <c r="K124" s="235"/>
      <c r="L124" s="235"/>
      <c r="M124" s="235"/>
      <c r="N124" s="235"/>
      <c r="O124" s="235"/>
      <c r="P124" s="235"/>
      <c r="Q124" s="235"/>
      <c r="R124" s="235"/>
      <c r="S124" s="235"/>
      <c r="T124" s="235"/>
    </row>
    <row r="125" spans="2:20">
      <c r="B125" s="307" t="s">
        <v>237</v>
      </c>
      <c r="C125" s="243" t="s">
        <v>249</v>
      </c>
      <c r="D125" s="243"/>
      <c r="E125" s="243" t="s">
        <v>74</v>
      </c>
      <c r="F125" s="264">
        <v>67277.679999999993</v>
      </c>
      <c r="G125" s="235"/>
      <c r="H125" s="235"/>
      <c r="I125" s="235"/>
      <c r="J125" s="235"/>
      <c r="K125" s="235"/>
      <c r="L125" s="235"/>
      <c r="M125" s="235"/>
      <c r="N125" s="235"/>
      <c r="O125" s="235"/>
      <c r="P125" s="235"/>
      <c r="Q125" s="235"/>
      <c r="R125" s="235"/>
      <c r="S125" s="235"/>
      <c r="T125" s="235"/>
    </row>
    <row r="126" spans="2:20" ht="24">
      <c r="B126" s="221" t="s">
        <v>252</v>
      </c>
      <c r="C126" s="249" t="s">
        <v>291</v>
      </c>
      <c r="D126" s="250" t="s">
        <v>135</v>
      </c>
      <c r="E126" s="249" t="s">
        <v>74</v>
      </c>
      <c r="F126" s="251">
        <v>67277.679999999993</v>
      </c>
      <c r="G126" s="235"/>
      <c r="H126" s="235"/>
      <c r="I126" s="235"/>
      <c r="J126" s="235"/>
      <c r="K126" s="235"/>
      <c r="L126" s="235"/>
      <c r="M126" s="235"/>
      <c r="N126" s="235"/>
      <c r="O126" s="235"/>
      <c r="P126" s="235"/>
      <c r="Q126" s="235"/>
      <c r="R126" s="235"/>
      <c r="S126" s="235"/>
      <c r="T126" s="235"/>
    </row>
    <row r="127" spans="2:20" ht="24">
      <c r="B127" s="221" t="s">
        <v>252</v>
      </c>
      <c r="C127" s="246" t="s">
        <v>291</v>
      </c>
      <c r="D127" s="247" t="s">
        <v>292</v>
      </c>
      <c r="E127" s="246" t="s">
        <v>74</v>
      </c>
      <c r="F127" s="248">
        <v>67277.679999999993</v>
      </c>
      <c r="G127" s="235"/>
      <c r="H127" s="235"/>
      <c r="I127" s="235"/>
      <c r="J127" s="235"/>
      <c r="K127" s="235"/>
      <c r="L127" s="235"/>
      <c r="M127" s="235"/>
      <c r="N127" s="235"/>
      <c r="O127" s="235"/>
      <c r="P127" s="235"/>
      <c r="Q127" s="235"/>
      <c r="R127" s="235"/>
      <c r="S127" s="235"/>
      <c r="T127" s="235"/>
    </row>
    <row r="128" spans="2:20">
      <c r="B128" s="229" t="s">
        <v>237</v>
      </c>
      <c r="C128" s="243"/>
      <c r="D128" s="244"/>
      <c r="E128" s="243"/>
      <c r="F128" s="245"/>
      <c r="G128" s="235"/>
      <c r="H128" s="235"/>
      <c r="I128" s="235"/>
      <c r="J128" s="235"/>
      <c r="K128" s="235"/>
      <c r="L128" s="235"/>
      <c r="M128" s="235"/>
      <c r="N128" s="235"/>
      <c r="O128" s="235"/>
      <c r="P128" s="235"/>
      <c r="Q128" s="235"/>
      <c r="R128" s="235"/>
      <c r="S128" s="235"/>
      <c r="T128" s="235"/>
    </row>
    <row r="129" spans="2:20">
      <c r="B129" s="252" t="s">
        <v>164</v>
      </c>
      <c r="C129" s="243"/>
      <c r="D129" s="244"/>
      <c r="E129" s="243"/>
      <c r="F129" s="245"/>
      <c r="G129" s="235"/>
      <c r="H129" s="235"/>
      <c r="I129" s="235"/>
      <c r="J129" s="235"/>
      <c r="K129" s="235"/>
      <c r="L129" s="235"/>
      <c r="M129" s="235"/>
      <c r="N129" s="235"/>
      <c r="O129" s="235"/>
      <c r="P129" s="235"/>
      <c r="Q129" s="235"/>
      <c r="R129" s="235"/>
      <c r="S129" s="235"/>
      <c r="T129" s="235"/>
    </row>
    <row r="130" spans="2:20">
      <c r="B130" s="230" t="s">
        <v>420</v>
      </c>
      <c r="C130" s="240" t="s">
        <v>211</v>
      </c>
      <c r="D130" s="241"/>
      <c r="E130" s="240"/>
      <c r="F130" s="242" t="str">
        <f>F131</f>
        <v>1158450,0</v>
      </c>
      <c r="G130" s="235"/>
      <c r="H130" s="235"/>
      <c r="I130" s="235"/>
      <c r="J130" s="235"/>
      <c r="K130" s="235"/>
      <c r="L130" s="235"/>
      <c r="M130" s="235"/>
      <c r="N130" s="235"/>
      <c r="O130" s="235"/>
      <c r="P130" s="235"/>
      <c r="Q130" s="235"/>
      <c r="R130" s="235"/>
      <c r="S130" s="235"/>
      <c r="T130" s="235"/>
    </row>
    <row r="131" spans="2:20" ht="24">
      <c r="B131" s="231" t="s">
        <v>254</v>
      </c>
      <c r="C131" s="243" t="s">
        <v>212</v>
      </c>
      <c r="D131" s="244"/>
      <c r="E131" s="243" t="s">
        <v>37</v>
      </c>
      <c r="F131" s="245" t="s">
        <v>172</v>
      </c>
      <c r="G131" s="235"/>
      <c r="H131" s="235"/>
      <c r="I131" s="235"/>
      <c r="J131" s="235"/>
      <c r="K131" s="235"/>
      <c r="L131" s="235"/>
      <c r="M131" s="235"/>
      <c r="N131" s="235"/>
      <c r="O131" s="235"/>
      <c r="P131" s="235"/>
      <c r="Q131" s="235"/>
      <c r="R131" s="235"/>
      <c r="S131" s="235"/>
      <c r="T131" s="235"/>
    </row>
    <row r="132" spans="2:20">
      <c r="B132" s="224" t="s">
        <v>412</v>
      </c>
      <c r="C132" s="243" t="s">
        <v>294</v>
      </c>
      <c r="D132" s="244" t="s">
        <v>138</v>
      </c>
      <c r="E132" s="243" t="s">
        <v>74</v>
      </c>
      <c r="F132" s="245">
        <v>1118520</v>
      </c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  <c r="Q132" s="235"/>
      <c r="R132" s="235"/>
      <c r="S132" s="235"/>
      <c r="T132" s="235"/>
    </row>
    <row r="133" spans="2:20">
      <c r="B133" s="224" t="s">
        <v>412</v>
      </c>
      <c r="C133" s="243" t="s">
        <v>294</v>
      </c>
      <c r="D133" s="247" t="s">
        <v>295</v>
      </c>
      <c r="E133" s="246" t="s">
        <v>74</v>
      </c>
      <c r="F133" s="248">
        <v>1118520</v>
      </c>
      <c r="G133" s="235"/>
      <c r="H133" s="235"/>
      <c r="I133" s="235"/>
      <c r="J133" s="235"/>
      <c r="K133" s="235"/>
      <c r="L133" s="235"/>
      <c r="M133" s="235"/>
      <c r="N133" s="235"/>
      <c r="O133" s="235"/>
      <c r="P133" s="235"/>
      <c r="Q133" s="235"/>
      <c r="R133" s="235"/>
      <c r="S133" s="235"/>
      <c r="T133" s="235"/>
    </row>
    <row r="134" spans="2:20">
      <c r="B134" s="224" t="s">
        <v>412</v>
      </c>
      <c r="C134" s="243" t="s">
        <v>294</v>
      </c>
      <c r="D134" s="244" t="s">
        <v>135</v>
      </c>
      <c r="E134" s="243" t="s">
        <v>74</v>
      </c>
      <c r="F134" s="245">
        <v>39930</v>
      </c>
      <c r="G134" s="235"/>
      <c r="H134" s="235"/>
      <c r="I134" s="235"/>
      <c r="J134" s="235"/>
      <c r="K134" s="235"/>
      <c r="L134" s="235"/>
      <c r="M134" s="235"/>
      <c r="N134" s="235"/>
      <c r="O134" s="235"/>
      <c r="P134" s="235"/>
      <c r="Q134" s="235"/>
      <c r="R134" s="235"/>
      <c r="S134" s="235"/>
      <c r="T134" s="235"/>
    </row>
    <row r="135" spans="2:20">
      <c r="B135" s="224" t="s">
        <v>412</v>
      </c>
      <c r="C135" s="243" t="s">
        <v>294</v>
      </c>
      <c r="D135" s="244" t="s">
        <v>292</v>
      </c>
      <c r="E135" s="243" t="s">
        <v>74</v>
      </c>
      <c r="F135" s="245">
        <v>39930</v>
      </c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</row>
    <row r="136" spans="2:20">
      <c r="B136" s="229" t="s">
        <v>237</v>
      </c>
      <c r="C136" s="243"/>
      <c r="D136" s="244"/>
      <c r="E136" s="243"/>
      <c r="F136" s="24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</row>
    <row r="137" spans="2:20">
      <c r="B137" s="208" t="s">
        <v>11</v>
      </c>
      <c r="C137" s="240" t="s">
        <v>139</v>
      </c>
      <c r="D137" s="241"/>
      <c r="E137" s="240" t="s">
        <v>75</v>
      </c>
      <c r="F137" s="242">
        <f>F138</f>
        <v>500000</v>
      </c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</row>
    <row r="138" spans="2:20">
      <c r="B138" s="208" t="s">
        <v>11</v>
      </c>
      <c r="C138" s="249" t="s">
        <v>421</v>
      </c>
      <c r="D138" s="250" t="s">
        <v>221</v>
      </c>
      <c r="E138" s="249" t="s">
        <v>75</v>
      </c>
      <c r="F138" s="251">
        <f>F139</f>
        <v>500000</v>
      </c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</row>
    <row r="139" spans="2:20">
      <c r="B139" s="208" t="s">
        <v>11</v>
      </c>
      <c r="C139" s="259" t="s">
        <v>273</v>
      </c>
      <c r="D139" s="253" t="s">
        <v>221</v>
      </c>
      <c r="E139" s="259" t="s">
        <v>75</v>
      </c>
      <c r="F139" s="260">
        <v>500000</v>
      </c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</row>
    <row r="140" spans="2:20">
      <c r="B140" s="208" t="s">
        <v>526</v>
      </c>
      <c r="C140" s="259"/>
      <c r="D140" s="253"/>
      <c r="E140" s="259"/>
      <c r="F140" s="260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</row>
    <row r="141" spans="2:20">
      <c r="B141" s="223" t="s">
        <v>527</v>
      </c>
      <c r="C141" s="259" t="s">
        <v>421</v>
      </c>
      <c r="D141" s="253" t="s">
        <v>523</v>
      </c>
      <c r="E141" s="259" t="s">
        <v>516</v>
      </c>
      <c r="F141" s="260">
        <v>607790</v>
      </c>
      <c r="G141" s="235"/>
      <c r="H141" s="235"/>
      <c r="I141" s="235"/>
      <c r="J141" s="235"/>
      <c r="K141" s="235"/>
      <c r="L141" s="235"/>
      <c r="M141" s="235"/>
      <c r="N141" s="235"/>
      <c r="O141" s="235"/>
      <c r="P141" s="235"/>
      <c r="Q141" s="235"/>
      <c r="R141" s="235"/>
      <c r="S141" s="235"/>
      <c r="T141" s="235"/>
    </row>
    <row r="142" spans="2:20">
      <c r="B142" s="223" t="s">
        <v>528</v>
      </c>
      <c r="C142" s="259" t="s">
        <v>537</v>
      </c>
      <c r="D142" s="253" t="s">
        <v>517</v>
      </c>
      <c r="E142" s="259" t="s">
        <v>516</v>
      </c>
      <c r="F142" s="260">
        <v>607790</v>
      </c>
      <c r="G142" s="235"/>
      <c r="H142" s="235"/>
      <c r="I142" s="235"/>
      <c r="J142" s="235"/>
      <c r="K142" s="235"/>
      <c r="L142" s="235"/>
      <c r="M142" s="235"/>
      <c r="N142" s="235"/>
      <c r="O142" s="235"/>
      <c r="P142" s="235"/>
      <c r="Q142" s="235"/>
      <c r="R142" s="235"/>
      <c r="S142" s="235"/>
      <c r="T142" s="235"/>
    </row>
    <row r="143" spans="2:20">
      <c r="B143" s="236" t="s">
        <v>51</v>
      </c>
      <c r="C143" s="256"/>
      <c r="D143" s="265"/>
      <c r="E143" s="243"/>
      <c r="F143" s="266">
        <f>F8+F27+F39+F42+F45+F50+F67+F91+F105+F108+F112+F121+F125+F130+F137+F86+F117+F87+F141</f>
        <v>71923910.5</v>
      </c>
      <c r="G143" s="235"/>
      <c r="H143" s="235"/>
      <c r="I143" s="235"/>
      <c r="J143" s="235"/>
      <c r="K143" s="235"/>
      <c r="L143" s="235"/>
      <c r="M143" s="235"/>
      <c r="N143" s="235"/>
      <c r="O143" s="235"/>
      <c r="P143" s="235"/>
      <c r="Q143" s="235"/>
      <c r="R143" s="235"/>
      <c r="S143" s="235"/>
      <c r="T143" s="235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2"/>
  <sheetViews>
    <sheetView zoomScale="130" zoomScaleNormal="130" workbookViewId="0">
      <selection activeCell="C3" sqref="C3"/>
    </sheetView>
  </sheetViews>
  <sheetFormatPr defaultRowHeight="12.75"/>
  <cols>
    <col min="1" max="1" width="73" customWidth="1"/>
    <col min="2" max="2" width="9.28515625" bestFit="1" customWidth="1"/>
    <col min="3" max="3" width="8.5703125" customWidth="1"/>
    <col min="4" max="4" width="10.42578125" customWidth="1"/>
    <col min="5" max="5" width="13.140625" customWidth="1"/>
    <col min="6" max="6" width="12.28515625" customWidth="1"/>
  </cols>
  <sheetData>
    <row r="1" spans="1:6" ht="15">
      <c r="A1" s="86"/>
      <c r="B1" s="198"/>
      <c r="C1" s="198"/>
      <c r="E1" s="198"/>
    </row>
    <row r="2" spans="1:6">
      <c r="A2" s="199" t="s">
        <v>472</v>
      </c>
      <c r="B2" s="200"/>
      <c r="C2" s="201"/>
      <c r="D2" s="199"/>
      <c r="E2" s="201"/>
      <c r="F2" s="202"/>
    </row>
    <row r="3" spans="1:6">
      <c r="A3" s="199" t="s">
        <v>462</v>
      </c>
      <c r="B3" s="200"/>
      <c r="C3" s="201"/>
      <c r="D3" s="199"/>
      <c r="E3" s="201"/>
      <c r="F3" s="202"/>
    </row>
    <row r="4" spans="1:6">
      <c r="A4" s="203" t="s">
        <v>261</v>
      </c>
      <c r="B4" s="200"/>
      <c r="C4" s="200"/>
      <c r="D4" s="199"/>
      <c r="E4" s="200"/>
      <c r="F4" s="202"/>
    </row>
    <row r="5" spans="1:6">
      <c r="A5" s="199" t="s">
        <v>208</v>
      </c>
      <c r="B5" s="200"/>
      <c r="C5" s="200"/>
      <c r="D5" s="199"/>
      <c r="E5" s="200"/>
      <c r="F5" s="202"/>
    </row>
    <row r="6" spans="1:6">
      <c r="A6" s="204" t="s">
        <v>21</v>
      </c>
      <c r="B6" s="205" t="s">
        <v>25</v>
      </c>
      <c r="C6" s="205" t="s">
        <v>14</v>
      </c>
      <c r="D6" s="205" t="s">
        <v>23</v>
      </c>
      <c r="E6" s="205" t="s">
        <v>3</v>
      </c>
      <c r="F6" s="205" t="s">
        <v>3</v>
      </c>
    </row>
    <row r="7" spans="1:6">
      <c r="A7" s="204" t="s">
        <v>22</v>
      </c>
      <c r="B7" s="205" t="s">
        <v>26</v>
      </c>
      <c r="C7" s="206" t="s">
        <v>27</v>
      </c>
      <c r="D7" s="205" t="s">
        <v>24</v>
      </c>
      <c r="E7" s="207" t="s">
        <v>72</v>
      </c>
      <c r="F7" s="207" t="s">
        <v>127</v>
      </c>
    </row>
    <row r="8" spans="1:6" ht="24">
      <c r="A8" s="208" t="s">
        <v>157</v>
      </c>
      <c r="B8" s="240" t="s">
        <v>166</v>
      </c>
      <c r="C8" s="241"/>
      <c r="D8" s="209"/>
      <c r="E8" s="210"/>
      <c r="F8" s="210"/>
    </row>
    <row r="9" spans="1:6">
      <c r="A9" s="211" t="s">
        <v>403</v>
      </c>
      <c r="B9" s="243" t="s">
        <v>167</v>
      </c>
      <c r="C9" s="244"/>
      <c r="D9" s="212"/>
      <c r="E9" s="213">
        <v>13465332</v>
      </c>
      <c r="F9" s="213">
        <v>13465332</v>
      </c>
    </row>
    <row r="10" spans="1:6">
      <c r="A10" s="211" t="s">
        <v>307</v>
      </c>
      <c r="B10" s="243" t="s">
        <v>278</v>
      </c>
      <c r="C10" s="244"/>
      <c r="D10" s="212"/>
      <c r="E10" s="213">
        <f>E11</f>
        <v>6000000</v>
      </c>
      <c r="F10" s="213">
        <f>F11</f>
        <v>6000000</v>
      </c>
    </row>
    <row r="11" spans="1:6">
      <c r="A11" s="211" t="s">
        <v>307</v>
      </c>
      <c r="B11" s="246" t="s">
        <v>278</v>
      </c>
      <c r="C11" s="247" t="s">
        <v>135</v>
      </c>
      <c r="D11" s="212" t="s">
        <v>36</v>
      </c>
      <c r="E11" s="215">
        <f>E12</f>
        <v>6000000</v>
      </c>
      <c r="F11" s="215">
        <f>F12</f>
        <v>6000000</v>
      </c>
    </row>
    <row r="12" spans="1:6">
      <c r="A12" s="211" t="s">
        <v>307</v>
      </c>
      <c r="B12" s="243" t="s">
        <v>278</v>
      </c>
      <c r="C12" s="244" t="s">
        <v>292</v>
      </c>
      <c r="D12" s="212" t="s">
        <v>19</v>
      </c>
      <c r="E12" s="213">
        <v>6000000</v>
      </c>
      <c r="F12" s="213">
        <v>6000000</v>
      </c>
    </row>
    <row r="13" spans="1:6">
      <c r="A13" s="300" t="s">
        <v>142</v>
      </c>
      <c r="B13" s="243"/>
      <c r="C13" s="244"/>
      <c r="D13" s="212"/>
      <c r="E13" s="213"/>
      <c r="F13" s="213"/>
    </row>
    <row r="14" spans="1:6">
      <c r="A14" s="211" t="s">
        <v>351</v>
      </c>
      <c r="B14" s="243" t="s">
        <v>279</v>
      </c>
      <c r="C14" s="244"/>
      <c r="D14" s="212"/>
      <c r="E14" s="213">
        <v>700000</v>
      </c>
      <c r="F14" s="213">
        <v>700000</v>
      </c>
    </row>
    <row r="15" spans="1:6">
      <c r="A15" s="226" t="s">
        <v>351</v>
      </c>
      <c r="B15" s="243" t="s">
        <v>279</v>
      </c>
      <c r="C15" s="247" t="s">
        <v>135</v>
      </c>
      <c r="D15" s="212" t="s">
        <v>36</v>
      </c>
      <c r="E15" s="213">
        <f>E16</f>
        <v>700000</v>
      </c>
      <c r="F15" s="213">
        <f>F16</f>
        <v>700000</v>
      </c>
    </row>
    <row r="16" spans="1:6">
      <c r="A16" s="211" t="s">
        <v>351</v>
      </c>
      <c r="B16" s="243" t="s">
        <v>279</v>
      </c>
      <c r="C16" s="244" t="s">
        <v>292</v>
      </c>
      <c r="D16" s="212" t="s">
        <v>19</v>
      </c>
      <c r="E16" s="215">
        <v>700000</v>
      </c>
      <c r="F16" s="215">
        <v>700000</v>
      </c>
    </row>
    <row r="17" spans="1:6">
      <c r="A17" s="300" t="s">
        <v>142</v>
      </c>
      <c r="B17" s="243"/>
      <c r="C17" s="244"/>
      <c r="D17" s="212"/>
      <c r="E17" s="213"/>
      <c r="F17" s="213"/>
    </row>
    <row r="18" spans="1:6">
      <c r="A18" s="217" t="s">
        <v>404</v>
      </c>
      <c r="B18" s="243" t="s">
        <v>280</v>
      </c>
      <c r="C18" s="244"/>
      <c r="D18" s="212"/>
      <c r="E18" s="213">
        <v>600000</v>
      </c>
      <c r="F18" s="213">
        <v>600000</v>
      </c>
    </row>
    <row r="19" spans="1:6">
      <c r="A19" s="217" t="s">
        <v>404</v>
      </c>
      <c r="B19" s="243" t="s">
        <v>280</v>
      </c>
      <c r="C19" s="244" t="s">
        <v>135</v>
      </c>
      <c r="D19" s="212" t="s">
        <v>36</v>
      </c>
      <c r="E19" s="213">
        <v>600000</v>
      </c>
      <c r="F19" s="213">
        <v>600000</v>
      </c>
    </row>
    <row r="20" spans="1:6">
      <c r="A20" s="217" t="s">
        <v>404</v>
      </c>
      <c r="B20" s="243" t="s">
        <v>280</v>
      </c>
      <c r="C20" s="247" t="s">
        <v>292</v>
      </c>
      <c r="D20" s="212" t="s">
        <v>19</v>
      </c>
      <c r="E20" s="213">
        <v>600000</v>
      </c>
      <c r="F20" s="213">
        <v>600000</v>
      </c>
    </row>
    <row r="21" spans="1:6">
      <c r="A21" s="300" t="s">
        <v>142</v>
      </c>
      <c r="B21" s="243"/>
      <c r="C21" s="244"/>
      <c r="D21" s="227"/>
      <c r="E21" s="228"/>
      <c r="F21" s="228"/>
    </row>
    <row r="22" spans="1:6">
      <c r="A22" s="217" t="s">
        <v>231</v>
      </c>
      <c r="B22" s="243"/>
      <c r="C22" s="244"/>
      <c r="D22" s="227"/>
      <c r="E22" s="228"/>
      <c r="F22" s="228"/>
    </row>
    <row r="23" spans="1:6">
      <c r="A23" s="211" t="s">
        <v>319</v>
      </c>
      <c r="B23" s="243" t="s">
        <v>281</v>
      </c>
      <c r="C23" s="244"/>
      <c r="D23" s="227"/>
      <c r="E23" s="228"/>
      <c r="F23" s="228"/>
    </row>
    <row r="24" spans="1:6">
      <c r="A24" s="211" t="s">
        <v>319</v>
      </c>
      <c r="B24" s="243" t="s">
        <v>281</v>
      </c>
      <c r="C24" s="247" t="s">
        <v>135</v>
      </c>
      <c r="D24" s="212" t="s">
        <v>36</v>
      </c>
      <c r="E24" s="213">
        <v>6165332</v>
      </c>
      <c r="F24" s="213">
        <v>6165332</v>
      </c>
    </row>
    <row r="25" spans="1:6">
      <c r="A25" s="211" t="s">
        <v>319</v>
      </c>
      <c r="B25" s="243" t="s">
        <v>281</v>
      </c>
      <c r="C25" s="244" t="s">
        <v>292</v>
      </c>
      <c r="D25" s="212" t="s">
        <v>19</v>
      </c>
      <c r="E25" s="213">
        <v>6165332</v>
      </c>
      <c r="F25" s="213">
        <v>6165332</v>
      </c>
    </row>
    <row r="26" spans="1:6">
      <c r="A26" s="252" t="s">
        <v>238</v>
      </c>
      <c r="B26" s="243"/>
      <c r="C26" s="244"/>
      <c r="D26" s="227"/>
      <c r="E26" s="228"/>
      <c r="F26" s="228"/>
    </row>
    <row r="27" spans="1:6" ht="24">
      <c r="A27" s="208" t="s">
        <v>157</v>
      </c>
      <c r="B27" s="243"/>
      <c r="C27" s="244"/>
      <c r="D27" s="212"/>
      <c r="E27" s="213"/>
      <c r="F27" s="213"/>
    </row>
    <row r="28" spans="1:6">
      <c r="A28" s="218" t="s">
        <v>346</v>
      </c>
      <c r="B28" s="243" t="s">
        <v>168</v>
      </c>
      <c r="C28" s="244"/>
      <c r="D28" s="212" t="s">
        <v>233</v>
      </c>
      <c r="E28" s="213">
        <f>E29</f>
        <v>4086500</v>
      </c>
      <c r="F28" s="213">
        <f>F29</f>
        <v>4080900</v>
      </c>
    </row>
    <row r="29" spans="1:6">
      <c r="A29" s="218" t="s">
        <v>303</v>
      </c>
      <c r="B29" s="249" t="s">
        <v>300</v>
      </c>
      <c r="C29" s="250"/>
      <c r="D29" s="212" t="s">
        <v>125</v>
      </c>
      <c r="E29" s="220">
        <v>4086500</v>
      </c>
      <c r="F29" s="220">
        <v>4080900</v>
      </c>
    </row>
    <row r="30" spans="1:6">
      <c r="A30" s="221" t="s">
        <v>405</v>
      </c>
      <c r="B30" s="249" t="s">
        <v>300</v>
      </c>
      <c r="C30" s="250" t="s">
        <v>135</v>
      </c>
      <c r="D30" s="219" t="s">
        <v>125</v>
      </c>
      <c r="E30" s="220">
        <v>4086500</v>
      </c>
      <c r="F30" s="220">
        <v>4080900</v>
      </c>
    </row>
    <row r="31" spans="1:6">
      <c r="A31" s="218" t="s">
        <v>303</v>
      </c>
      <c r="B31" s="246" t="s">
        <v>300</v>
      </c>
      <c r="C31" s="247" t="s">
        <v>292</v>
      </c>
      <c r="D31" s="219" t="s">
        <v>125</v>
      </c>
      <c r="E31" s="220">
        <v>4086500</v>
      </c>
      <c r="F31" s="220">
        <v>4080900</v>
      </c>
    </row>
    <row r="32" spans="1:6">
      <c r="A32" s="216" t="s">
        <v>406</v>
      </c>
      <c r="B32" s="249"/>
      <c r="C32" s="250"/>
      <c r="D32" s="214"/>
      <c r="E32" s="215"/>
      <c r="F32" s="215"/>
    </row>
    <row r="33" spans="1:6">
      <c r="A33" s="252" t="s">
        <v>218</v>
      </c>
      <c r="B33" s="249" t="s">
        <v>276</v>
      </c>
      <c r="C33" s="250" t="s">
        <v>135</v>
      </c>
      <c r="D33" s="219" t="s">
        <v>233</v>
      </c>
      <c r="E33" s="220">
        <v>600000</v>
      </c>
      <c r="F33" s="220">
        <v>600000</v>
      </c>
    </row>
    <row r="34" spans="1:6">
      <c r="A34" s="252" t="s">
        <v>218</v>
      </c>
      <c r="B34" s="249" t="s">
        <v>276</v>
      </c>
      <c r="C34" s="250" t="s">
        <v>292</v>
      </c>
      <c r="D34" s="219" t="s">
        <v>125</v>
      </c>
      <c r="E34" s="220">
        <v>600000</v>
      </c>
      <c r="F34" s="220">
        <v>600000</v>
      </c>
    </row>
    <row r="35" spans="1:6">
      <c r="A35" s="252"/>
      <c r="B35" s="249"/>
      <c r="C35" s="250"/>
      <c r="D35" s="219"/>
      <c r="E35" s="220"/>
      <c r="F35" s="220"/>
    </row>
    <row r="36" spans="1:6">
      <c r="A36" s="221" t="s">
        <v>201</v>
      </c>
      <c r="B36" s="249" t="s">
        <v>277</v>
      </c>
      <c r="C36" s="250"/>
      <c r="D36" s="219" t="s">
        <v>233</v>
      </c>
      <c r="E36" s="220"/>
      <c r="F36" s="220"/>
    </row>
    <row r="37" spans="1:6">
      <c r="A37" s="226" t="s">
        <v>219</v>
      </c>
      <c r="B37" s="249" t="s">
        <v>277</v>
      </c>
      <c r="C37" s="247" t="s">
        <v>135</v>
      </c>
      <c r="D37" s="219" t="s">
        <v>125</v>
      </c>
      <c r="E37" s="220"/>
      <c r="F37" s="220"/>
    </row>
    <row r="38" spans="1:6">
      <c r="A38" s="226" t="s">
        <v>219</v>
      </c>
      <c r="B38" s="249" t="s">
        <v>277</v>
      </c>
      <c r="C38" s="250" t="s">
        <v>292</v>
      </c>
      <c r="D38" s="214" t="s">
        <v>125</v>
      </c>
      <c r="E38" s="215"/>
      <c r="F38" s="215"/>
    </row>
    <row r="39" spans="1:6" ht="36">
      <c r="A39" s="211" t="s">
        <v>223</v>
      </c>
      <c r="B39" s="249" t="s">
        <v>345</v>
      </c>
      <c r="C39" s="250"/>
      <c r="D39" s="219" t="s">
        <v>408</v>
      </c>
      <c r="E39" s="220"/>
      <c r="F39" s="220"/>
    </row>
    <row r="40" spans="1:6">
      <c r="A40" s="211" t="s">
        <v>409</v>
      </c>
      <c r="B40" s="249" t="s">
        <v>345</v>
      </c>
      <c r="C40" s="250"/>
      <c r="D40" s="219" t="s">
        <v>312</v>
      </c>
      <c r="E40" s="220"/>
      <c r="F40" s="220"/>
    </row>
    <row r="41" spans="1:6">
      <c r="A41" s="211" t="s">
        <v>315</v>
      </c>
      <c r="B41" s="249" t="s">
        <v>313</v>
      </c>
      <c r="C41" s="250" t="s">
        <v>135</v>
      </c>
      <c r="D41" s="219" t="s">
        <v>312</v>
      </c>
      <c r="E41" s="220"/>
      <c r="F41" s="220"/>
    </row>
    <row r="42" spans="1:6">
      <c r="A42" s="211" t="s">
        <v>315</v>
      </c>
      <c r="B42" s="249" t="s">
        <v>313</v>
      </c>
      <c r="C42" s="250" t="s">
        <v>292</v>
      </c>
      <c r="D42" s="219" t="s">
        <v>312</v>
      </c>
      <c r="E42" s="220"/>
      <c r="F42" s="220"/>
    </row>
    <row r="43" spans="1:6" ht="36">
      <c r="A43" s="211" t="s">
        <v>223</v>
      </c>
      <c r="B43" s="249" t="s">
        <v>345</v>
      </c>
      <c r="C43" s="250"/>
      <c r="D43" s="214" t="s">
        <v>408</v>
      </c>
      <c r="E43" s="215"/>
      <c r="F43" s="215"/>
    </row>
    <row r="44" spans="1:6">
      <c r="A44" s="222" t="s">
        <v>407</v>
      </c>
      <c r="B44" s="249" t="s">
        <v>282</v>
      </c>
      <c r="C44" s="250" t="s">
        <v>135</v>
      </c>
      <c r="D44" s="219" t="s">
        <v>318</v>
      </c>
      <c r="E44" s="220">
        <f>E45</f>
        <v>0</v>
      </c>
      <c r="F44" s="220">
        <f>F45</f>
        <v>0</v>
      </c>
    </row>
    <row r="45" spans="1:6">
      <c r="A45" s="222" t="s">
        <v>407</v>
      </c>
      <c r="B45" s="249" t="s">
        <v>282</v>
      </c>
      <c r="C45" s="250" t="s">
        <v>292</v>
      </c>
      <c r="D45" s="219" t="s">
        <v>318</v>
      </c>
      <c r="E45" s="220">
        <f>E46</f>
        <v>0</v>
      </c>
      <c r="F45" s="220">
        <f>F46</f>
        <v>0</v>
      </c>
    </row>
    <row r="46" spans="1:6">
      <c r="A46" s="217" t="s">
        <v>142</v>
      </c>
      <c r="B46" s="244"/>
      <c r="C46" s="253"/>
      <c r="D46" s="219"/>
      <c r="E46" s="220"/>
      <c r="F46" s="220"/>
    </row>
    <row r="47" spans="1:6">
      <c r="A47" s="217" t="s">
        <v>231</v>
      </c>
      <c r="B47" s="244"/>
      <c r="C47" s="253"/>
      <c r="D47" s="219"/>
      <c r="E47" s="220"/>
      <c r="F47" s="220"/>
    </row>
    <row r="48" spans="1:6" ht="36">
      <c r="A48" s="211" t="s">
        <v>255</v>
      </c>
      <c r="B48" s="250" t="s">
        <v>284</v>
      </c>
      <c r="C48" s="250"/>
      <c r="D48" s="214" t="s">
        <v>36</v>
      </c>
      <c r="E48" s="215">
        <f>E58</f>
        <v>2000000</v>
      </c>
      <c r="F48" s="215">
        <f>F58</f>
        <v>2000000</v>
      </c>
    </row>
    <row r="49" spans="1:6">
      <c r="A49" s="211" t="s">
        <v>256</v>
      </c>
      <c r="B49" s="250" t="s">
        <v>282</v>
      </c>
      <c r="C49" s="250"/>
      <c r="D49" s="219" t="s">
        <v>216</v>
      </c>
      <c r="E49" s="213">
        <f>E50+E55</f>
        <v>0</v>
      </c>
      <c r="F49" s="220">
        <f>F50</f>
        <v>0</v>
      </c>
    </row>
    <row r="50" spans="1:6">
      <c r="A50" s="226" t="s">
        <v>256</v>
      </c>
      <c r="B50" s="247" t="s">
        <v>282</v>
      </c>
      <c r="C50" s="247" t="s">
        <v>135</v>
      </c>
      <c r="D50" s="219" t="s">
        <v>216</v>
      </c>
      <c r="E50" s="220">
        <f>E51</f>
        <v>0</v>
      </c>
      <c r="F50" s="220">
        <f>F51</f>
        <v>0</v>
      </c>
    </row>
    <row r="51" spans="1:6">
      <c r="A51" s="226" t="s">
        <v>256</v>
      </c>
      <c r="B51" s="243" t="s">
        <v>282</v>
      </c>
      <c r="C51" s="244" t="s">
        <v>292</v>
      </c>
      <c r="D51" s="219" t="s">
        <v>216</v>
      </c>
      <c r="E51" s="220">
        <v>0</v>
      </c>
      <c r="F51" s="220">
        <v>0</v>
      </c>
    </row>
    <row r="52" spans="1:6">
      <c r="A52" s="217" t="s">
        <v>142</v>
      </c>
      <c r="B52" s="243"/>
      <c r="C52" s="244"/>
      <c r="D52" s="214" t="s">
        <v>36</v>
      </c>
      <c r="E52" s="213"/>
      <c r="F52" s="213"/>
    </row>
    <row r="53" spans="1:6">
      <c r="A53" s="223" t="s">
        <v>232</v>
      </c>
      <c r="B53" s="243" t="s">
        <v>284</v>
      </c>
      <c r="C53" s="244"/>
      <c r="D53" s="219" t="s">
        <v>216</v>
      </c>
      <c r="E53" s="213">
        <f t="shared" ref="E53:F56" si="0">E54</f>
        <v>0</v>
      </c>
      <c r="F53" s="213">
        <f t="shared" si="0"/>
        <v>0</v>
      </c>
    </row>
    <row r="54" spans="1:6">
      <c r="A54" s="216" t="s">
        <v>257</v>
      </c>
      <c r="B54" s="243" t="s">
        <v>355</v>
      </c>
      <c r="C54" s="244"/>
      <c r="D54" s="219" t="s">
        <v>216</v>
      </c>
      <c r="E54" s="215">
        <f t="shared" si="0"/>
        <v>0</v>
      </c>
      <c r="F54" s="215">
        <f t="shared" si="0"/>
        <v>0</v>
      </c>
    </row>
    <row r="55" spans="1:6">
      <c r="A55" s="216" t="s">
        <v>257</v>
      </c>
      <c r="B55" s="246" t="s">
        <v>355</v>
      </c>
      <c r="C55" s="247" t="s">
        <v>135</v>
      </c>
      <c r="D55" s="219" t="s">
        <v>216</v>
      </c>
      <c r="E55" s="213">
        <f t="shared" si="0"/>
        <v>0</v>
      </c>
      <c r="F55" s="213">
        <f t="shared" si="0"/>
        <v>0</v>
      </c>
    </row>
    <row r="56" spans="1:6">
      <c r="A56" s="216" t="s">
        <v>257</v>
      </c>
      <c r="B56" s="243" t="s">
        <v>355</v>
      </c>
      <c r="C56" s="244" t="s">
        <v>292</v>
      </c>
      <c r="D56" s="212"/>
      <c r="E56" s="213">
        <f t="shared" si="0"/>
        <v>0</v>
      </c>
      <c r="F56" s="213">
        <f t="shared" si="0"/>
        <v>0</v>
      </c>
    </row>
    <row r="57" spans="1:6">
      <c r="A57" s="217" t="s">
        <v>142</v>
      </c>
      <c r="B57" s="243"/>
      <c r="C57" s="244"/>
      <c r="D57" s="212"/>
      <c r="E57" s="213">
        <v>0</v>
      </c>
      <c r="F57" s="213">
        <v>0</v>
      </c>
    </row>
    <row r="58" spans="1:6">
      <c r="A58" s="223" t="s">
        <v>232</v>
      </c>
      <c r="B58" s="243" t="s">
        <v>284</v>
      </c>
      <c r="C58" s="244"/>
      <c r="D58" s="214" t="s">
        <v>36</v>
      </c>
      <c r="E58" s="213">
        <f t="shared" ref="E58:F60" si="1">E59</f>
        <v>2000000</v>
      </c>
      <c r="F58" s="213">
        <f t="shared" si="1"/>
        <v>2000000</v>
      </c>
    </row>
    <row r="59" spans="1:6">
      <c r="A59" s="216" t="s">
        <v>258</v>
      </c>
      <c r="B59" s="243" t="s">
        <v>287</v>
      </c>
      <c r="C59" s="244"/>
      <c r="D59" s="219" t="s">
        <v>216</v>
      </c>
      <c r="E59" s="215">
        <f t="shared" si="1"/>
        <v>2000000</v>
      </c>
      <c r="F59" s="215">
        <f t="shared" si="1"/>
        <v>2000000</v>
      </c>
    </row>
    <row r="60" spans="1:6">
      <c r="A60" s="216" t="s">
        <v>258</v>
      </c>
      <c r="B60" s="246" t="s">
        <v>287</v>
      </c>
      <c r="C60" s="247" t="s">
        <v>135</v>
      </c>
      <c r="D60" s="219" t="s">
        <v>216</v>
      </c>
      <c r="E60" s="213">
        <f t="shared" si="1"/>
        <v>2000000</v>
      </c>
      <c r="F60" s="213">
        <f t="shared" si="1"/>
        <v>2000000</v>
      </c>
    </row>
    <row r="61" spans="1:6">
      <c r="A61" s="216" t="s">
        <v>258</v>
      </c>
      <c r="B61" s="243" t="s">
        <v>287</v>
      </c>
      <c r="C61" s="244" t="s">
        <v>292</v>
      </c>
      <c r="D61" s="219" t="s">
        <v>216</v>
      </c>
      <c r="E61" s="213">
        <v>2000000</v>
      </c>
      <c r="F61" s="213">
        <v>2000000</v>
      </c>
    </row>
    <row r="62" spans="1:6">
      <c r="A62" s="301" t="s">
        <v>143</v>
      </c>
      <c r="B62" s="240" t="s">
        <v>144</v>
      </c>
      <c r="C62" s="241"/>
      <c r="D62" s="212" t="s">
        <v>234</v>
      </c>
      <c r="E62" s="213">
        <v>0</v>
      </c>
      <c r="F62" s="213">
        <v>0</v>
      </c>
    </row>
    <row r="63" spans="1:6" ht="24">
      <c r="A63" s="222" t="s">
        <v>207</v>
      </c>
      <c r="B63" s="243" t="s">
        <v>213</v>
      </c>
      <c r="C63" s="244"/>
      <c r="D63" s="219" t="s">
        <v>12</v>
      </c>
      <c r="E63" s="220">
        <f>E64+E72+E77</f>
        <v>13229995</v>
      </c>
      <c r="F63" s="220">
        <f>F64+F72+F77</f>
        <v>13229995</v>
      </c>
    </row>
    <row r="64" spans="1:6">
      <c r="A64" s="222" t="s">
        <v>410</v>
      </c>
      <c r="B64" s="243" t="s">
        <v>145</v>
      </c>
      <c r="C64" s="244"/>
      <c r="D64" s="219" t="s">
        <v>12</v>
      </c>
      <c r="E64" s="220">
        <f>E65</f>
        <v>4474995</v>
      </c>
      <c r="F64" s="220">
        <f>F65</f>
        <v>4474995</v>
      </c>
    </row>
    <row r="65" spans="1:6">
      <c r="A65" s="222" t="s">
        <v>410</v>
      </c>
      <c r="B65" s="246" t="s">
        <v>145</v>
      </c>
      <c r="C65" s="247" t="s">
        <v>209</v>
      </c>
      <c r="D65" s="214" t="s">
        <v>12</v>
      </c>
      <c r="E65" s="215">
        <f>E66</f>
        <v>4474995</v>
      </c>
      <c r="F65" s="215">
        <f>F66</f>
        <v>4474995</v>
      </c>
    </row>
    <row r="66" spans="1:6">
      <c r="A66" s="222" t="s">
        <v>410</v>
      </c>
      <c r="B66" s="243" t="s">
        <v>145</v>
      </c>
      <c r="C66" s="244" t="s">
        <v>146</v>
      </c>
      <c r="D66" s="212" t="s">
        <v>12</v>
      </c>
      <c r="E66" s="213">
        <v>4474995</v>
      </c>
      <c r="F66" s="213">
        <v>4474995</v>
      </c>
    </row>
    <row r="67" spans="1:6">
      <c r="A67" s="223" t="s">
        <v>239</v>
      </c>
      <c r="B67" s="243"/>
      <c r="C67" s="244"/>
      <c r="D67" s="212"/>
      <c r="E67" s="213"/>
      <c r="F67" s="213"/>
    </row>
    <row r="68" spans="1:6">
      <c r="A68" s="229" t="s">
        <v>242</v>
      </c>
      <c r="B68" s="243" t="s">
        <v>145</v>
      </c>
      <c r="C68" s="244"/>
      <c r="D68" s="212" t="s">
        <v>234</v>
      </c>
      <c r="E68" s="213">
        <v>7455000</v>
      </c>
      <c r="F68" s="213">
        <v>7455000</v>
      </c>
    </row>
    <row r="69" spans="1:6" ht="36">
      <c r="A69" s="222" t="s">
        <v>263</v>
      </c>
      <c r="B69" s="243" t="s">
        <v>147</v>
      </c>
      <c r="C69" s="244"/>
      <c r="D69" s="219" t="s">
        <v>12</v>
      </c>
      <c r="E69" s="213">
        <v>7455000</v>
      </c>
      <c r="F69" s="213">
        <v>7455000</v>
      </c>
    </row>
    <row r="70" spans="1:6">
      <c r="A70" s="222" t="s">
        <v>411</v>
      </c>
      <c r="B70" s="243" t="s">
        <v>148</v>
      </c>
      <c r="C70" s="244"/>
      <c r="D70" s="219" t="s">
        <v>12</v>
      </c>
      <c r="E70" s="213">
        <v>7455000</v>
      </c>
      <c r="F70" s="213">
        <v>7455000</v>
      </c>
    </row>
    <row r="71" spans="1:6">
      <c r="A71" s="222" t="s">
        <v>411</v>
      </c>
      <c r="B71" s="246" t="s">
        <v>148</v>
      </c>
      <c r="C71" s="247" t="s">
        <v>209</v>
      </c>
      <c r="D71" s="214" t="s">
        <v>12</v>
      </c>
      <c r="E71" s="213">
        <v>7455000</v>
      </c>
      <c r="F71" s="213">
        <v>7455000</v>
      </c>
    </row>
    <row r="72" spans="1:6">
      <c r="A72" s="222" t="s">
        <v>411</v>
      </c>
      <c r="B72" s="243" t="s">
        <v>148</v>
      </c>
      <c r="C72" s="244" t="s">
        <v>146</v>
      </c>
      <c r="D72" s="212" t="s">
        <v>12</v>
      </c>
      <c r="E72" s="213">
        <v>7455000</v>
      </c>
      <c r="F72" s="213">
        <v>7455000</v>
      </c>
    </row>
    <row r="73" spans="1:6">
      <c r="A73" s="229" t="s">
        <v>242</v>
      </c>
      <c r="B73" s="243"/>
      <c r="C73" s="244"/>
      <c r="D73" s="227"/>
      <c r="E73" s="228"/>
      <c r="F73" s="228"/>
    </row>
    <row r="74" spans="1:6" ht="24">
      <c r="A74" s="225" t="s">
        <v>225</v>
      </c>
      <c r="B74" s="249" t="s">
        <v>289</v>
      </c>
      <c r="C74" s="250"/>
      <c r="D74" s="212" t="s">
        <v>234</v>
      </c>
      <c r="E74" s="213">
        <v>1300000</v>
      </c>
      <c r="F74" s="213">
        <v>1300000</v>
      </c>
    </row>
    <row r="75" spans="1:6">
      <c r="A75" s="216" t="s">
        <v>360</v>
      </c>
      <c r="B75" s="249" t="s">
        <v>289</v>
      </c>
      <c r="C75" s="250"/>
      <c r="D75" s="219" t="s">
        <v>12</v>
      </c>
      <c r="E75" s="213">
        <v>1300000</v>
      </c>
      <c r="F75" s="213">
        <v>1300000</v>
      </c>
    </row>
    <row r="76" spans="1:6">
      <c r="A76" s="216" t="s">
        <v>360</v>
      </c>
      <c r="B76" s="246" t="s">
        <v>289</v>
      </c>
      <c r="C76" s="247" t="s">
        <v>135</v>
      </c>
      <c r="D76" s="219" t="s">
        <v>12</v>
      </c>
      <c r="E76" s="213">
        <v>1300000</v>
      </c>
      <c r="F76" s="213">
        <v>1300000</v>
      </c>
    </row>
    <row r="77" spans="1:6">
      <c r="A77" s="216" t="s">
        <v>360</v>
      </c>
      <c r="B77" s="243" t="s">
        <v>289</v>
      </c>
      <c r="C77" s="244" t="s">
        <v>292</v>
      </c>
      <c r="D77" s="214" t="s">
        <v>12</v>
      </c>
      <c r="E77" s="213">
        <v>1300000</v>
      </c>
      <c r="F77" s="213">
        <v>1300000</v>
      </c>
    </row>
    <row r="78" spans="1:6">
      <c r="A78" s="302" t="s">
        <v>241</v>
      </c>
      <c r="B78" s="243"/>
      <c r="C78" s="244"/>
      <c r="D78" s="227"/>
      <c r="E78" s="228"/>
      <c r="F78" s="228"/>
    </row>
    <row r="79" spans="1:6">
      <c r="A79" s="229" t="s">
        <v>150</v>
      </c>
      <c r="B79" s="243"/>
      <c r="C79" s="244"/>
      <c r="D79" s="212"/>
      <c r="E79" s="213"/>
      <c r="F79" s="213"/>
    </row>
    <row r="80" spans="1:6" ht="21">
      <c r="A80" s="303" t="s">
        <v>151</v>
      </c>
      <c r="B80" s="240" t="s">
        <v>152</v>
      </c>
      <c r="C80" s="241"/>
      <c r="D80" s="212" t="s">
        <v>149</v>
      </c>
      <c r="E80" s="213">
        <f>E81</f>
        <v>0</v>
      </c>
      <c r="F80" s="213">
        <f>F81</f>
        <v>0</v>
      </c>
    </row>
    <row r="81" spans="1:6" ht="36">
      <c r="A81" s="224" t="s">
        <v>158</v>
      </c>
      <c r="B81" s="243" t="s">
        <v>214</v>
      </c>
      <c r="C81" s="243"/>
      <c r="D81" s="212" t="s">
        <v>73</v>
      </c>
      <c r="E81" s="213">
        <v>0</v>
      </c>
      <c r="F81" s="213">
        <v>0</v>
      </c>
    </row>
    <row r="82" spans="1:6">
      <c r="A82" s="224" t="s">
        <v>423</v>
      </c>
      <c r="B82" s="243" t="s">
        <v>215</v>
      </c>
      <c r="C82" s="243"/>
      <c r="D82" s="209" t="s">
        <v>73</v>
      </c>
      <c r="E82" s="210">
        <f>E83+E87+E90</f>
        <v>10270000</v>
      </c>
      <c r="F82" s="210">
        <f>F83+F87+F90</f>
        <v>10270000</v>
      </c>
    </row>
    <row r="83" spans="1:6">
      <c r="A83" s="224" t="s">
        <v>422</v>
      </c>
      <c r="B83" s="246" t="s">
        <v>215</v>
      </c>
      <c r="C83" s="246" t="s">
        <v>209</v>
      </c>
      <c r="D83" s="212" t="s">
        <v>73</v>
      </c>
      <c r="E83" s="220">
        <f>E84</f>
        <v>8970000</v>
      </c>
      <c r="F83" s="220">
        <f>F84</f>
        <v>8970000</v>
      </c>
    </row>
    <row r="84" spans="1:6">
      <c r="A84" s="224" t="s">
        <v>423</v>
      </c>
      <c r="B84" s="243" t="s">
        <v>215</v>
      </c>
      <c r="C84" s="243" t="s">
        <v>146</v>
      </c>
      <c r="D84" s="212" t="s">
        <v>73</v>
      </c>
      <c r="E84" s="220">
        <v>8970000</v>
      </c>
      <c r="F84" s="220">
        <v>8970000</v>
      </c>
    </row>
    <row r="85" spans="1:6">
      <c r="A85" s="254" t="s">
        <v>241</v>
      </c>
      <c r="B85" s="243"/>
      <c r="C85" s="243"/>
      <c r="D85" s="227"/>
      <c r="E85" s="228"/>
      <c r="F85" s="228"/>
    </row>
    <row r="86" spans="1:6">
      <c r="A86" s="229" t="s">
        <v>150</v>
      </c>
      <c r="B86" s="243"/>
      <c r="C86" s="243"/>
      <c r="D86" s="212"/>
      <c r="E86" s="220"/>
      <c r="F86" s="220"/>
    </row>
    <row r="87" spans="1:6" ht="24">
      <c r="A87" s="224" t="s">
        <v>226</v>
      </c>
      <c r="B87" s="249" t="s">
        <v>413</v>
      </c>
      <c r="C87" s="243"/>
      <c r="D87" s="212" t="s">
        <v>149</v>
      </c>
      <c r="E87" s="220">
        <f>E88</f>
        <v>800000</v>
      </c>
      <c r="F87" s="220">
        <f>F88</f>
        <v>800000</v>
      </c>
    </row>
    <row r="88" spans="1:6" ht="24">
      <c r="A88" s="224" t="s">
        <v>338</v>
      </c>
      <c r="B88" s="249" t="s">
        <v>414</v>
      </c>
      <c r="C88" s="243" t="s">
        <v>209</v>
      </c>
      <c r="D88" s="212" t="s">
        <v>73</v>
      </c>
      <c r="E88" s="220">
        <v>800000</v>
      </c>
      <c r="F88" s="220">
        <v>800000</v>
      </c>
    </row>
    <row r="89" spans="1:6" ht="24">
      <c r="A89" s="224" t="s">
        <v>338</v>
      </c>
      <c r="B89" s="246" t="s">
        <v>329</v>
      </c>
      <c r="C89" s="246" t="s">
        <v>153</v>
      </c>
      <c r="D89" s="212" t="s">
        <v>73</v>
      </c>
      <c r="E89" s="220">
        <v>800000</v>
      </c>
      <c r="F89" s="220">
        <v>800000</v>
      </c>
    </row>
    <row r="90" spans="1:6">
      <c r="A90" s="254" t="s">
        <v>241</v>
      </c>
      <c r="B90" s="243"/>
      <c r="C90" s="243"/>
      <c r="D90" s="212" t="s">
        <v>149</v>
      </c>
      <c r="E90" s="220">
        <v>500000</v>
      </c>
      <c r="F90" s="220">
        <v>500000</v>
      </c>
    </row>
    <row r="91" spans="1:6">
      <c r="A91" s="229" t="s">
        <v>150</v>
      </c>
      <c r="B91" s="243" t="s">
        <v>415</v>
      </c>
      <c r="C91" s="243"/>
      <c r="D91" s="214" t="s">
        <v>73</v>
      </c>
      <c r="E91" s="220">
        <v>500000</v>
      </c>
      <c r="F91" s="220">
        <v>500000</v>
      </c>
    </row>
    <row r="92" spans="1:6">
      <c r="A92" s="224" t="s">
        <v>365</v>
      </c>
      <c r="B92" s="243" t="s">
        <v>290</v>
      </c>
      <c r="C92" s="250" t="s">
        <v>135</v>
      </c>
      <c r="D92" s="212" t="s">
        <v>73</v>
      </c>
      <c r="E92" s="220">
        <v>500000</v>
      </c>
      <c r="F92" s="220">
        <v>500000</v>
      </c>
    </row>
    <row r="93" spans="1:6">
      <c r="A93" s="224" t="s">
        <v>365</v>
      </c>
      <c r="B93" s="246" t="s">
        <v>290</v>
      </c>
      <c r="C93" s="247" t="s">
        <v>292</v>
      </c>
      <c r="D93" s="212" t="s">
        <v>73</v>
      </c>
      <c r="E93" s="220">
        <v>500000</v>
      </c>
      <c r="F93" s="220">
        <v>500000</v>
      </c>
    </row>
    <row r="94" spans="1:6">
      <c r="A94" s="304" t="s">
        <v>240</v>
      </c>
      <c r="B94" s="243"/>
      <c r="C94" s="243"/>
      <c r="D94" s="212"/>
      <c r="E94" s="220"/>
      <c r="F94" s="220"/>
    </row>
    <row r="95" spans="1:6">
      <c r="A95" s="254" t="s">
        <v>235</v>
      </c>
      <c r="B95" s="243"/>
      <c r="C95" s="243"/>
      <c r="D95" s="219" t="s">
        <v>227</v>
      </c>
      <c r="E95" s="220"/>
      <c r="F95" s="220"/>
    </row>
    <row r="96" spans="1:6">
      <c r="A96" s="301" t="s">
        <v>416</v>
      </c>
      <c r="B96" s="255">
        <v>8100000</v>
      </c>
      <c r="C96" s="241"/>
      <c r="D96" s="219" t="s">
        <v>37</v>
      </c>
      <c r="E96" s="220">
        <f>E97</f>
        <v>315000</v>
      </c>
      <c r="F96" s="220">
        <f>F97</f>
        <v>315000</v>
      </c>
    </row>
    <row r="97" spans="1:6">
      <c r="A97" s="299" t="s">
        <v>330</v>
      </c>
      <c r="B97" s="249" t="s">
        <v>268</v>
      </c>
      <c r="C97" s="250" t="s">
        <v>135</v>
      </c>
      <c r="D97" s="214" t="s">
        <v>9</v>
      </c>
      <c r="E97" s="215">
        <f>E98</f>
        <v>315000</v>
      </c>
      <c r="F97" s="215">
        <f>F98</f>
        <v>315000</v>
      </c>
    </row>
    <row r="98" spans="1:6">
      <c r="A98" s="217" t="s">
        <v>330</v>
      </c>
      <c r="B98" s="256">
        <v>8118024</v>
      </c>
      <c r="C98" s="244" t="s">
        <v>292</v>
      </c>
      <c r="D98" s="212" t="s">
        <v>9</v>
      </c>
      <c r="E98" s="220">
        <v>315000</v>
      </c>
      <c r="F98" s="220">
        <v>315000</v>
      </c>
    </row>
    <row r="99" spans="1:6">
      <c r="A99" s="305" t="s">
        <v>297</v>
      </c>
      <c r="B99" s="256">
        <v>8110000</v>
      </c>
      <c r="C99" s="244"/>
      <c r="D99" s="212"/>
      <c r="E99" s="220"/>
      <c r="F99" s="220"/>
    </row>
    <row r="100" spans="1:6">
      <c r="A100" s="305" t="s">
        <v>297</v>
      </c>
      <c r="B100" s="257">
        <v>8118021</v>
      </c>
      <c r="C100" s="247" t="s">
        <v>137</v>
      </c>
      <c r="D100" s="212" t="s">
        <v>35</v>
      </c>
      <c r="E100" s="220">
        <v>826595</v>
      </c>
      <c r="F100" s="220">
        <v>826595</v>
      </c>
    </row>
    <row r="101" spans="1:6">
      <c r="A101" s="305" t="s">
        <v>297</v>
      </c>
      <c r="B101" s="258">
        <v>8118021</v>
      </c>
      <c r="C101" s="250" t="s">
        <v>293</v>
      </c>
      <c r="D101" s="209" t="s">
        <v>35</v>
      </c>
      <c r="E101" s="210">
        <v>826595</v>
      </c>
      <c r="F101" s="210">
        <v>826595</v>
      </c>
    </row>
    <row r="102" spans="1:6">
      <c r="A102" s="229" t="s">
        <v>237</v>
      </c>
      <c r="B102" s="258"/>
      <c r="C102" s="250"/>
      <c r="D102" s="212"/>
      <c r="E102" s="213"/>
      <c r="F102" s="213"/>
    </row>
    <row r="103" spans="1:6" ht="24">
      <c r="A103" s="216" t="s">
        <v>417</v>
      </c>
      <c r="B103" s="259" t="s">
        <v>139</v>
      </c>
      <c r="C103" s="253"/>
      <c r="D103" s="212" t="s">
        <v>37</v>
      </c>
      <c r="E103" s="213">
        <v>11465747</v>
      </c>
      <c r="F103" s="213">
        <v>11465747</v>
      </c>
    </row>
    <row r="104" spans="1:6" ht="24">
      <c r="A104" s="216" t="s">
        <v>417</v>
      </c>
      <c r="B104" s="246" t="s">
        <v>140</v>
      </c>
      <c r="C104" s="247" t="s">
        <v>137</v>
      </c>
      <c r="D104" s="214" t="s">
        <v>10</v>
      </c>
      <c r="E104" s="215">
        <f t="shared" ref="E104:F106" si="2">E105</f>
        <v>0</v>
      </c>
      <c r="F104" s="215">
        <f t="shared" si="2"/>
        <v>0</v>
      </c>
    </row>
    <row r="105" spans="1:6" ht="24">
      <c r="A105" s="216" t="s">
        <v>417</v>
      </c>
      <c r="B105" s="259" t="s">
        <v>140</v>
      </c>
      <c r="C105" s="253" t="s">
        <v>293</v>
      </c>
      <c r="D105" s="212" t="s">
        <v>10</v>
      </c>
      <c r="E105" s="213">
        <f t="shared" si="2"/>
        <v>0</v>
      </c>
      <c r="F105" s="213">
        <f t="shared" si="2"/>
        <v>0</v>
      </c>
    </row>
    <row r="106" spans="1:6" ht="24">
      <c r="A106" s="216" t="s">
        <v>417</v>
      </c>
      <c r="B106" s="259" t="s">
        <v>140</v>
      </c>
      <c r="C106" s="253" t="s">
        <v>135</v>
      </c>
      <c r="D106" s="212" t="s">
        <v>10</v>
      </c>
      <c r="E106" s="213">
        <f t="shared" si="2"/>
        <v>0</v>
      </c>
      <c r="F106" s="213">
        <f t="shared" si="2"/>
        <v>0</v>
      </c>
    </row>
    <row r="107" spans="1:6" ht="24">
      <c r="A107" s="216" t="s">
        <v>417</v>
      </c>
      <c r="B107" s="259" t="s">
        <v>140</v>
      </c>
      <c r="C107" s="253" t="s">
        <v>292</v>
      </c>
      <c r="D107" s="212" t="s">
        <v>10</v>
      </c>
      <c r="E107" s="213"/>
      <c r="F107" s="213"/>
    </row>
    <row r="108" spans="1:6">
      <c r="A108" s="306" t="s">
        <v>238</v>
      </c>
      <c r="B108" s="259"/>
      <c r="C108" s="253"/>
      <c r="D108" s="212"/>
      <c r="E108" s="213"/>
      <c r="F108" s="213"/>
    </row>
    <row r="109" spans="1:6">
      <c r="A109" s="261" t="s">
        <v>418</v>
      </c>
      <c r="B109" s="259" t="s">
        <v>139</v>
      </c>
      <c r="C109" s="253"/>
      <c r="D109" s="212" t="s">
        <v>233</v>
      </c>
      <c r="E109" s="213"/>
      <c r="F109" s="213"/>
    </row>
    <row r="110" spans="1:6">
      <c r="A110" s="261" t="s">
        <v>418</v>
      </c>
      <c r="B110" s="259" t="s">
        <v>419</v>
      </c>
      <c r="C110" s="253" t="s">
        <v>135</v>
      </c>
      <c r="D110" s="214" t="s">
        <v>28</v>
      </c>
      <c r="E110" s="215"/>
      <c r="F110" s="215"/>
    </row>
    <row r="111" spans="1:6">
      <c r="A111" s="261" t="s">
        <v>418</v>
      </c>
      <c r="B111" s="259" t="s">
        <v>419</v>
      </c>
      <c r="C111" s="253" t="s">
        <v>292</v>
      </c>
      <c r="D111" s="212" t="s">
        <v>28</v>
      </c>
      <c r="E111" s="213"/>
      <c r="F111" s="213"/>
    </row>
    <row r="112" spans="1:6">
      <c r="A112" s="307" t="s">
        <v>237</v>
      </c>
      <c r="B112" s="249"/>
      <c r="C112" s="249"/>
      <c r="D112" s="212"/>
      <c r="E112" s="213"/>
      <c r="F112" s="213"/>
    </row>
    <row r="113" spans="1:6" ht="24">
      <c r="A113" s="217" t="s">
        <v>265</v>
      </c>
      <c r="B113" s="246"/>
      <c r="C113" s="246" t="s">
        <v>292</v>
      </c>
      <c r="D113" s="212" t="s">
        <v>227</v>
      </c>
      <c r="E113" s="213"/>
      <c r="F113" s="213"/>
    </row>
    <row r="114" spans="1:6">
      <c r="A114" s="307" t="s">
        <v>237</v>
      </c>
      <c r="B114" s="243" t="s">
        <v>249</v>
      </c>
      <c r="C114" s="243"/>
      <c r="D114" s="219" t="s">
        <v>37</v>
      </c>
      <c r="E114" s="220">
        <f>E115</f>
        <v>69894.64</v>
      </c>
      <c r="F114" s="220">
        <f>F115</f>
        <v>69894.64</v>
      </c>
    </row>
    <row r="115" spans="1:6" ht="24">
      <c r="A115" s="221" t="s">
        <v>252</v>
      </c>
      <c r="B115" s="249" t="s">
        <v>291</v>
      </c>
      <c r="C115" s="250" t="s">
        <v>135</v>
      </c>
      <c r="D115" s="214" t="s">
        <v>74</v>
      </c>
      <c r="E115" s="215">
        <f>E116</f>
        <v>69894.64</v>
      </c>
      <c r="F115" s="215">
        <f>F116</f>
        <v>69894.64</v>
      </c>
    </row>
    <row r="116" spans="1:6" ht="24">
      <c r="A116" s="221" t="s">
        <v>252</v>
      </c>
      <c r="B116" s="246" t="s">
        <v>291</v>
      </c>
      <c r="C116" s="247" t="s">
        <v>292</v>
      </c>
      <c r="D116" s="212" t="s">
        <v>74</v>
      </c>
      <c r="E116" s="213">
        <v>69894.64</v>
      </c>
      <c r="F116" s="213">
        <v>69894.64</v>
      </c>
    </row>
    <row r="117" spans="1:6">
      <c r="A117" s="229" t="s">
        <v>237</v>
      </c>
      <c r="B117" s="243"/>
      <c r="C117" s="244"/>
      <c r="D117" s="212"/>
      <c r="E117" s="213"/>
      <c r="F117" s="213"/>
    </row>
    <row r="118" spans="1:6">
      <c r="A118" s="252" t="s">
        <v>164</v>
      </c>
      <c r="B118" s="243"/>
      <c r="C118" s="244"/>
      <c r="D118" s="212"/>
      <c r="E118" s="213"/>
      <c r="F118" s="213"/>
    </row>
    <row r="119" spans="1:6">
      <c r="A119" s="230" t="s">
        <v>420</v>
      </c>
      <c r="B119" s="240" t="s">
        <v>211</v>
      </c>
      <c r="C119" s="241"/>
      <c r="D119" s="209" t="s">
        <v>37</v>
      </c>
      <c r="E119" s="210">
        <f>E120</f>
        <v>1213872</v>
      </c>
      <c r="F119" s="210">
        <f>F120</f>
        <v>1213872</v>
      </c>
    </row>
    <row r="120" spans="1:6" ht="24">
      <c r="A120" s="231" t="s">
        <v>254</v>
      </c>
      <c r="B120" s="243" t="s">
        <v>212</v>
      </c>
      <c r="C120" s="244"/>
      <c r="D120" s="219" t="s">
        <v>74</v>
      </c>
      <c r="E120" s="220">
        <v>1213872</v>
      </c>
      <c r="F120" s="220">
        <v>1213872</v>
      </c>
    </row>
    <row r="121" spans="1:6">
      <c r="A121" s="224" t="s">
        <v>412</v>
      </c>
      <c r="B121" s="243" t="s">
        <v>294</v>
      </c>
      <c r="C121" s="244" t="s">
        <v>138</v>
      </c>
      <c r="D121" s="212" t="s">
        <v>74</v>
      </c>
      <c r="E121" s="213">
        <f>E122+E127</f>
        <v>1663872</v>
      </c>
      <c r="F121" s="213">
        <f>F122+F127</f>
        <v>1663872</v>
      </c>
    </row>
    <row r="122" spans="1:6">
      <c r="A122" s="224" t="s">
        <v>412</v>
      </c>
      <c r="B122" s="243" t="s">
        <v>294</v>
      </c>
      <c r="C122" s="247" t="s">
        <v>295</v>
      </c>
      <c r="D122" s="212" t="s">
        <v>74</v>
      </c>
      <c r="E122" s="213">
        <v>1163872</v>
      </c>
      <c r="F122" s="213">
        <v>1163872</v>
      </c>
    </row>
    <row r="123" spans="1:6">
      <c r="A123" s="224" t="s">
        <v>412</v>
      </c>
      <c r="B123" s="243" t="s">
        <v>294</v>
      </c>
      <c r="C123" s="244" t="s">
        <v>135</v>
      </c>
      <c r="D123" s="214" t="s">
        <v>74</v>
      </c>
      <c r="E123" s="215">
        <f>E124</f>
        <v>50000</v>
      </c>
      <c r="F123" s="215">
        <f>F124</f>
        <v>50000</v>
      </c>
    </row>
    <row r="124" spans="1:6">
      <c r="A124" s="224" t="s">
        <v>412</v>
      </c>
      <c r="B124" s="243" t="s">
        <v>294</v>
      </c>
      <c r="C124" s="244" t="s">
        <v>292</v>
      </c>
      <c r="D124" s="219" t="s">
        <v>74</v>
      </c>
      <c r="E124" s="220">
        <v>50000</v>
      </c>
      <c r="F124" s="220">
        <v>50000</v>
      </c>
    </row>
    <row r="125" spans="1:6">
      <c r="A125" s="229" t="s">
        <v>237</v>
      </c>
      <c r="B125" s="243"/>
      <c r="C125" s="244"/>
      <c r="D125" s="219"/>
      <c r="E125" s="220"/>
      <c r="F125" s="220"/>
    </row>
    <row r="126" spans="1:6">
      <c r="A126" s="252" t="s">
        <v>164</v>
      </c>
      <c r="B126" s="243"/>
      <c r="C126" s="244"/>
      <c r="D126" s="219"/>
      <c r="E126" s="220"/>
      <c r="F126" s="220"/>
    </row>
    <row r="127" spans="1:6">
      <c r="A127" s="208" t="s">
        <v>11</v>
      </c>
      <c r="B127" s="240" t="s">
        <v>139</v>
      </c>
      <c r="C127" s="241"/>
      <c r="D127" s="219" t="s">
        <v>37</v>
      </c>
      <c r="E127" s="220">
        <v>500000</v>
      </c>
      <c r="F127" s="220">
        <v>500000</v>
      </c>
    </row>
    <row r="128" spans="1:6">
      <c r="A128" s="208" t="s">
        <v>11</v>
      </c>
      <c r="B128" s="249" t="s">
        <v>421</v>
      </c>
      <c r="C128" s="250" t="s">
        <v>221</v>
      </c>
      <c r="D128" s="227" t="s">
        <v>75</v>
      </c>
      <c r="E128" s="228">
        <v>500000</v>
      </c>
      <c r="F128" s="228">
        <v>500000</v>
      </c>
    </row>
    <row r="129" spans="1:6">
      <c r="A129" s="208" t="s">
        <v>11</v>
      </c>
      <c r="B129" s="259" t="s">
        <v>273</v>
      </c>
      <c r="C129" s="253" t="s">
        <v>221</v>
      </c>
      <c r="D129" s="219" t="s">
        <v>75</v>
      </c>
      <c r="E129" s="220">
        <v>500000</v>
      </c>
      <c r="F129" s="220">
        <v>500000</v>
      </c>
    </row>
    <row r="130" spans="1:6">
      <c r="A130" s="236" t="s">
        <v>51</v>
      </c>
      <c r="B130" s="256"/>
      <c r="C130" s="265"/>
      <c r="D130" s="209"/>
      <c r="E130" s="210">
        <f>E10+E14+E18+E24+E28+E48+E63+E82+E96+E100+E103+E114+E119+E127+E39+E33</f>
        <v>58042935.640000001</v>
      </c>
      <c r="F130" s="210">
        <v>58037335.640000001</v>
      </c>
    </row>
    <row r="131" spans="1:6">
      <c r="A131" s="202"/>
      <c r="B131" s="202"/>
      <c r="C131" s="202"/>
      <c r="D131" s="202"/>
      <c r="E131" s="202"/>
      <c r="F131" s="202"/>
    </row>
    <row r="132" spans="1:6">
      <c r="A132" s="202"/>
      <c r="B132" s="202"/>
      <c r="C132" s="202"/>
      <c r="D132" s="202"/>
      <c r="E132" s="202"/>
      <c r="F132" s="202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№1</vt:lpstr>
      <vt:lpstr>№4</vt:lpstr>
      <vt:lpstr>№ 6</vt:lpstr>
      <vt:lpstr>№5</vt:lpstr>
      <vt:lpstr>№7</vt:lpstr>
      <vt:lpstr>№8</vt:lpstr>
      <vt:lpstr>№9</vt:lpstr>
      <vt:lpstr>№10</vt:lpstr>
      <vt:lpstr>№11</vt:lpstr>
      <vt:lpstr>№12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1</cp:lastModifiedBy>
  <cp:lastPrinted>2014-08-22T01:57:30Z</cp:lastPrinted>
  <dcterms:created xsi:type="dcterms:W3CDTF">1996-10-08T23:32:33Z</dcterms:created>
  <dcterms:modified xsi:type="dcterms:W3CDTF">2016-06-15T05:35:34Z</dcterms:modified>
</cp:coreProperties>
</file>